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T:\Etudes\Dossiers récurrents\Monitoring\Màj\Caractéristiques des communes de la région bruxelloise\"/>
    </mc:Choice>
  </mc:AlternateContent>
  <xr:revisionPtr revIDLastSave="0" documentId="13_ncr:1_{5F576AEF-53C5-4470-B1AD-E78C4A9F34F0}" xr6:coauthVersionLast="47" xr6:coauthVersionMax="47" xr10:uidLastSave="{00000000-0000-0000-0000-000000000000}"/>
  <bookViews>
    <workbookView xWindow="1200" yWindow="-108" windowWidth="21948" windowHeight="13176" tabRatio="808" xr2:uid="{00000000-000D-0000-FFFF-FFFF00000000}"/>
  </bookViews>
  <sheets>
    <sheet name="F" sheetId="53" r:id="rId1"/>
    <sheet name="F.1.1" sheetId="67" r:id="rId2"/>
    <sheet name="F.1.2" sheetId="61" r:id="rId3"/>
    <sheet name="F.1.3" sheetId="68" r:id="rId4"/>
    <sheet name="F.2.1" sheetId="34" r:id="rId5"/>
    <sheet name="F.2.2" sheetId="51" r:id="rId6"/>
    <sheet name="F.2.2.1" sheetId="54" r:id="rId7"/>
    <sheet name="F.2.2.2" sheetId="55" r:id="rId8"/>
    <sheet name="F.2.2.3" sheetId="56" r:id="rId9"/>
    <sheet name="F.2.2.4" sheetId="57" r:id="rId10"/>
    <sheet name="F.3.1" sheetId="58" r:id="rId11"/>
    <sheet name="F.3.2" sheetId="59" r:id="rId12"/>
    <sheet name="F.4.1" sheetId="69" r:id="rId13"/>
    <sheet name="F.4.2" sheetId="70" r:id="rId14"/>
    <sheet name="F.4.3" sheetId="71" r:id="rId15"/>
    <sheet name="F.5.1" sheetId="72" r:id="rId16"/>
    <sheet name="F.5.2" sheetId="73" r:id="rId17"/>
    <sheet name="F.5.3" sheetId="74" r:id="rId18"/>
    <sheet name="F.6.1" sheetId="65" r:id="rId19"/>
    <sheet name="F.6.2" sheetId="49" r:id="rId20"/>
  </sheets>
  <externalReferences>
    <externalReference r:id="rId21"/>
  </externalReferences>
  <definedNames>
    <definedName name="A._Kerncijfers" localSheetId="3">[1]A!#REF!</definedName>
    <definedName name="A._Kerncijfers">[1]A!#REF!</definedName>
    <definedName name="_xlnm.Database" localSheetId="3">#REF!</definedName>
    <definedName name="_xlnm.Database" localSheetId="18">#REF!</definedName>
    <definedName name="_xlnm.Database" localSheetId="19">#REF!</definedName>
    <definedName name="_xlnm.Database">#REF!</definedName>
    <definedName name="_xlnm.Print_Titles" localSheetId="1">'F.1.1'!$1:$5</definedName>
    <definedName name="_xlnm.Print_Titles" localSheetId="2">'F.1.2'!$1:$5</definedName>
    <definedName name="_xlnm.Print_Titles" localSheetId="3">'F.1.3'!$1:$5</definedName>
    <definedName name="_xlnm.Print_Titles" localSheetId="4">'F.2.1'!$A:$A,'F.2.1'!$1:$5</definedName>
    <definedName name="_xlnm.Print_Titles" localSheetId="5">'F.2.2'!$1:$5</definedName>
    <definedName name="_xlnm.Print_Titles" localSheetId="6">'F.2.2.1'!$1:$5</definedName>
    <definedName name="_xlnm.Print_Titles" localSheetId="7">'F.2.2.2'!$1:$5</definedName>
    <definedName name="_xlnm.Print_Titles" localSheetId="8">'F.2.2.3'!$1:$5</definedName>
    <definedName name="_xlnm.Print_Titles" localSheetId="9">'F.2.2.4'!$1:$5</definedName>
    <definedName name="_xlnm.Print_Titles" localSheetId="10">'F.3.1'!$1:$5</definedName>
    <definedName name="_xlnm.Print_Titles" localSheetId="11">'F.3.2'!$1:$5</definedName>
    <definedName name="_xlnm.Print_Titles" localSheetId="12">'F.4.1'!$1:$5</definedName>
    <definedName name="_xlnm.Print_Titles" localSheetId="13">'F.4.2'!$1:$5</definedName>
    <definedName name="_xlnm.Print_Titles" localSheetId="14">'F.4.3'!$1:$5</definedName>
    <definedName name="_xlnm.Print_Titles" localSheetId="15">'F.5.1'!$1:$5</definedName>
    <definedName name="_xlnm.Print_Titles" localSheetId="16">'F.5.2'!$1:$5</definedName>
    <definedName name="_xlnm.Print_Titles" localSheetId="17">'F.5.3'!$1:$5</definedName>
    <definedName name="_xlnm.Print_Titles" localSheetId="18">'F.6.1'!$1:$5</definedName>
    <definedName name="_xlnm.Print_Titles" localSheetId="19">'F.6.2'!$1:$5</definedName>
    <definedName name="Query1" localSheetId="3">#REF!</definedName>
    <definedName name="Query1">#REF!</definedName>
    <definedName name="_xlnm.Print_Area" localSheetId="0">F!$A$1:$H$63</definedName>
    <definedName name="_xlnm.Print_Area" localSheetId="1">'F.1.1'!$A$1:$Q$93</definedName>
    <definedName name="_xlnm.Print_Area" localSheetId="2">'F.1.2'!$A$1:$I$67</definedName>
    <definedName name="_xlnm.Print_Area" localSheetId="3">'F.1.3'!$A$1:$I$44</definedName>
    <definedName name="_xlnm.Print_Area" localSheetId="4">'F.2.1'!$A$1:$AI$80</definedName>
    <definedName name="_xlnm.Print_Area" localSheetId="5">'F.2.2'!$A$1:$M$55</definedName>
    <definedName name="_xlnm.Print_Area" localSheetId="6">'F.2.2.1'!$A$1:$K$55</definedName>
    <definedName name="_xlnm.Print_Area" localSheetId="7">'F.2.2.2'!$A$1:$N$55</definedName>
    <definedName name="_xlnm.Print_Area" localSheetId="8">'F.2.2.3'!$A$1:$N$55</definedName>
    <definedName name="_xlnm.Print_Area" localSheetId="9">'F.2.2.4'!$A$1:$K$55</definedName>
    <definedName name="_xlnm.Print_Area" localSheetId="10">'F.3.1'!$A$1:$Z$80</definedName>
    <definedName name="_xlnm.Print_Area" localSheetId="11">'F.3.2'!$A$1:$W$77</definedName>
    <definedName name="_xlnm.Print_Area" localSheetId="12">'F.4.1'!$A$1:$R$68</definedName>
    <definedName name="_xlnm.Print_Area" localSheetId="13">'F.4.2'!$A$1:$W$70</definedName>
    <definedName name="_xlnm.Print_Area" localSheetId="14">'F.4.3'!$A$1:$K$64</definedName>
    <definedName name="_xlnm.Print_Area" localSheetId="15">'F.5.1'!$A$1:$R$67</definedName>
    <definedName name="_xlnm.Print_Area" localSheetId="16">'F.5.2'!$A$1:$I$64</definedName>
    <definedName name="_xlnm.Print_Area" localSheetId="17">'F.5.3'!$A$1:$W$68</definedName>
    <definedName name="_xlnm.Print_Area" localSheetId="18">'F.6.1'!$A$1:$T$65</definedName>
    <definedName name="_xlnm.Print_Area" localSheetId="19">'F.6.2'!$A$1:$J$62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34" i="34" l="1"/>
  <c r="AH34" i="34"/>
  <c r="AI34" i="34"/>
  <c r="AG35" i="34"/>
  <c r="AH35" i="34"/>
  <c r="AI35" i="34"/>
  <c r="AG36" i="34"/>
  <c r="AH36" i="34"/>
  <c r="AI36" i="34"/>
  <c r="AG37" i="34"/>
  <c r="AH37" i="34"/>
  <c r="AI37" i="34"/>
  <c r="AG38" i="34"/>
  <c r="AH38" i="34"/>
  <c r="AI38" i="34"/>
  <c r="AG39" i="34"/>
  <c r="AH39" i="34"/>
  <c r="AI39" i="34"/>
  <c r="AG40" i="34"/>
  <c r="AH40" i="34"/>
  <c r="AI40" i="34"/>
  <c r="AG41" i="34"/>
  <c r="AH41" i="34"/>
  <c r="AI41" i="34"/>
  <c r="AG42" i="34"/>
  <c r="AH42" i="34"/>
  <c r="AI42" i="34"/>
  <c r="AG43" i="34"/>
  <c r="AH43" i="34"/>
  <c r="AI43" i="34"/>
  <c r="AG44" i="34"/>
  <c r="AH44" i="34"/>
  <c r="AI44" i="34"/>
  <c r="AG45" i="34"/>
  <c r="AH45" i="34"/>
  <c r="AI45" i="34"/>
  <c r="AG46" i="34"/>
  <c r="AH46" i="34"/>
  <c r="AI46" i="34"/>
  <c r="AG47" i="34"/>
  <c r="AH47" i="34"/>
  <c r="AI47" i="34"/>
  <c r="AG48" i="34"/>
  <c r="AH48" i="34"/>
  <c r="AI48" i="34"/>
  <c r="AG49" i="34"/>
  <c r="AH49" i="34"/>
  <c r="AI49" i="34"/>
  <c r="AG50" i="34"/>
  <c r="AH50" i="34"/>
  <c r="AI50" i="34"/>
  <c r="AG51" i="34"/>
  <c r="AH51" i="34"/>
  <c r="AI51" i="34"/>
  <c r="AG52" i="34"/>
  <c r="AH52" i="34"/>
  <c r="AI52" i="34"/>
  <c r="AG53" i="34"/>
  <c r="AH53" i="34"/>
  <c r="AI53" i="34"/>
  <c r="E10" i="71" l="1"/>
  <c r="E11" i="71"/>
  <c r="E12" i="71"/>
  <c r="E13" i="71"/>
  <c r="E14" i="71"/>
  <c r="E15" i="71"/>
  <c r="E16" i="71"/>
  <c r="E17" i="71"/>
  <c r="E18" i="71"/>
  <c r="E19" i="71"/>
  <c r="E20" i="71"/>
  <c r="E21" i="71"/>
  <c r="E22" i="71"/>
  <c r="E23" i="71"/>
  <c r="E24" i="71"/>
  <c r="E25" i="71"/>
  <c r="E26" i="71"/>
  <c r="E27" i="71"/>
  <c r="E28" i="71"/>
  <c r="E9" i="71"/>
  <c r="N62" i="65" l="1"/>
  <c r="O62" i="65"/>
  <c r="P62" i="65"/>
  <c r="Q62" i="65"/>
  <c r="M62" i="65"/>
  <c r="O61" i="65"/>
  <c r="N61" i="65"/>
  <c r="R62" i="72" l="1"/>
  <c r="Q62" i="72"/>
  <c r="R61" i="72"/>
  <c r="Q61" i="72"/>
  <c r="O60" i="72"/>
  <c r="N60" i="72"/>
  <c r="R59" i="72"/>
  <c r="Q59" i="72"/>
  <c r="R58" i="72"/>
  <c r="Q58" i="72"/>
  <c r="R57" i="72"/>
  <c r="Q57" i="72"/>
  <c r="R56" i="72"/>
  <c r="Q56" i="72"/>
  <c r="R55" i="72"/>
  <c r="Q55" i="72"/>
  <c r="R54" i="72"/>
  <c r="Q54" i="72"/>
  <c r="R53" i="72"/>
  <c r="Q53" i="72"/>
  <c r="R52" i="72"/>
  <c r="Q52" i="72"/>
  <c r="R51" i="72"/>
  <c r="Q51" i="72"/>
  <c r="R50" i="72"/>
  <c r="Q50" i="72"/>
  <c r="R49" i="72"/>
  <c r="Q49" i="72"/>
  <c r="R48" i="72"/>
  <c r="Q48" i="72"/>
  <c r="R47" i="72"/>
  <c r="Q47" i="72"/>
  <c r="R46" i="72"/>
  <c r="Q46" i="72"/>
  <c r="R45" i="72"/>
  <c r="Q45" i="72"/>
  <c r="R44" i="72"/>
  <c r="Q44" i="72"/>
  <c r="R43" i="72"/>
  <c r="Q43" i="72"/>
  <c r="R42" i="72"/>
  <c r="Q42" i="72"/>
  <c r="R41" i="72"/>
  <c r="Q41" i="72"/>
  <c r="R40" i="72"/>
  <c r="Q40" i="72"/>
  <c r="L63" i="72"/>
  <c r="M60" i="72"/>
  <c r="L60" i="72"/>
  <c r="L64" i="72" s="1"/>
  <c r="N60" i="69"/>
  <c r="N63" i="69" s="1"/>
  <c r="L64" i="69"/>
  <c r="M60" i="69"/>
  <c r="M63" i="69" s="1"/>
  <c r="M64" i="69" s="1"/>
  <c r="N63" i="72" l="1"/>
  <c r="N64" i="72" s="1"/>
  <c r="P41" i="72"/>
  <c r="P49" i="72"/>
  <c r="P57" i="72"/>
  <c r="P44" i="72"/>
  <c r="P52" i="72"/>
  <c r="O63" i="72"/>
  <c r="O64" i="72" s="1"/>
  <c r="P45" i="72"/>
  <c r="P53" i="72"/>
  <c r="Q60" i="72"/>
  <c r="P47" i="72"/>
  <c r="P60" i="72"/>
  <c r="P40" i="72"/>
  <c r="P48" i="72"/>
  <c r="P56" i="72"/>
  <c r="R60" i="72"/>
  <c r="P58" i="72"/>
  <c r="P43" i="72"/>
  <c r="P51" i="72"/>
  <c r="P59" i="72"/>
  <c r="P55" i="72"/>
  <c r="P42" i="72"/>
  <c r="P50" i="72"/>
  <c r="P46" i="72"/>
  <c r="P54" i="72"/>
  <c r="M63" i="72"/>
  <c r="M64" i="72" s="1"/>
  <c r="R63" i="72" l="1"/>
  <c r="Q63" i="72"/>
  <c r="I10" i="57" l="1"/>
  <c r="J10" i="57"/>
  <c r="K10" i="57"/>
  <c r="I11" i="57"/>
  <c r="J11" i="57"/>
  <c r="K11" i="57"/>
  <c r="I12" i="57"/>
  <c r="J12" i="57"/>
  <c r="K12" i="57"/>
  <c r="I13" i="57"/>
  <c r="J13" i="57"/>
  <c r="K13" i="57"/>
  <c r="I14" i="57"/>
  <c r="J14" i="57"/>
  <c r="K14" i="57"/>
  <c r="I15" i="57"/>
  <c r="J15" i="57"/>
  <c r="K15" i="57"/>
  <c r="I16" i="57"/>
  <c r="J16" i="57"/>
  <c r="K16" i="57"/>
  <c r="I17" i="57"/>
  <c r="J17" i="57"/>
  <c r="K17" i="57"/>
  <c r="I18" i="57"/>
  <c r="J18" i="57"/>
  <c r="K18" i="57"/>
  <c r="I19" i="57"/>
  <c r="J19" i="57"/>
  <c r="K19" i="57"/>
  <c r="I20" i="57"/>
  <c r="J20" i="57"/>
  <c r="K20" i="57"/>
  <c r="I21" i="57"/>
  <c r="J21" i="57"/>
  <c r="K21" i="57"/>
  <c r="I22" i="57"/>
  <c r="J22" i="57"/>
  <c r="K22" i="57"/>
  <c r="I23" i="57"/>
  <c r="J23" i="57"/>
  <c r="K23" i="57"/>
  <c r="I24" i="57"/>
  <c r="J24" i="57"/>
  <c r="K24" i="57"/>
  <c r="I25" i="57"/>
  <c r="J25" i="57"/>
  <c r="K25" i="57"/>
  <c r="I26" i="57"/>
  <c r="J26" i="57"/>
  <c r="K26" i="57"/>
  <c r="I27" i="57"/>
  <c r="J27" i="57"/>
  <c r="K27" i="57"/>
  <c r="I28" i="57"/>
  <c r="J28" i="57"/>
  <c r="K28" i="57"/>
  <c r="J9" i="57"/>
  <c r="K9" i="57"/>
  <c r="I9" i="57"/>
  <c r="K10" i="56"/>
  <c r="L10" i="56"/>
  <c r="M10" i="56"/>
  <c r="N10" i="56"/>
  <c r="K11" i="56"/>
  <c r="L11" i="56"/>
  <c r="M11" i="56"/>
  <c r="N11" i="56"/>
  <c r="K12" i="56"/>
  <c r="L12" i="56"/>
  <c r="M12" i="56"/>
  <c r="N12" i="56"/>
  <c r="K13" i="56"/>
  <c r="L13" i="56"/>
  <c r="M13" i="56"/>
  <c r="N13" i="56"/>
  <c r="K14" i="56"/>
  <c r="L14" i="56"/>
  <c r="M14" i="56"/>
  <c r="N14" i="56"/>
  <c r="K15" i="56"/>
  <c r="L15" i="56"/>
  <c r="M15" i="56"/>
  <c r="N15" i="56"/>
  <c r="K16" i="56"/>
  <c r="L16" i="56"/>
  <c r="M16" i="56"/>
  <c r="N16" i="56"/>
  <c r="K17" i="56"/>
  <c r="L17" i="56"/>
  <c r="M17" i="56"/>
  <c r="N17" i="56"/>
  <c r="K18" i="56"/>
  <c r="L18" i="56"/>
  <c r="M18" i="56"/>
  <c r="N18" i="56"/>
  <c r="K19" i="56"/>
  <c r="L19" i="56"/>
  <c r="M19" i="56"/>
  <c r="N19" i="56"/>
  <c r="K20" i="56"/>
  <c r="L20" i="56"/>
  <c r="M20" i="56"/>
  <c r="N20" i="56"/>
  <c r="K21" i="56"/>
  <c r="L21" i="56"/>
  <c r="M21" i="56"/>
  <c r="N21" i="56"/>
  <c r="K22" i="56"/>
  <c r="L22" i="56"/>
  <c r="M22" i="56"/>
  <c r="N22" i="56"/>
  <c r="K23" i="56"/>
  <c r="L23" i="56"/>
  <c r="M23" i="56"/>
  <c r="N23" i="56"/>
  <c r="K24" i="56"/>
  <c r="L24" i="56"/>
  <c r="M24" i="56"/>
  <c r="N24" i="56"/>
  <c r="K25" i="56"/>
  <c r="L25" i="56"/>
  <c r="M25" i="56"/>
  <c r="N25" i="56"/>
  <c r="K26" i="56"/>
  <c r="L26" i="56"/>
  <c r="M26" i="56"/>
  <c r="N26" i="56"/>
  <c r="K27" i="56"/>
  <c r="L27" i="56"/>
  <c r="M27" i="56"/>
  <c r="N27" i="56"/>
  <c r="K28" i="56"/>
  <c r="L28" i="56"/>
  <c r="M28" i="56"/>
  <c r="N28" i="56"/>
  <c r="L9" i="56"/>
  <c r="M9" i="56"/>
  <c r="N9" i="56"/>
  <c r="K9" i="56"/>
  <c r="I10" i="54"/>
  <c r="J10" i="54"/>
  <c r="K10" i="54"/>
  <c r="I11" i="54"/>
  <c r="J11" i="54"/>
  <c r="K11" i="54"/>
  <c r="I12" i="54"/>
  <c r="J12" i="54"/>
  <c r="K12" i="54"/>
  <c r="I13" i="54"/>
  <c r="J13" i="54"/>
  <c r="K13" i="54"/>
  <c r="I14" i="54"/>
  <c r="J14" i="54"/>
  <c r="K14" i="54"/>
  <c r="I15" i="54"/>
  <c r="J15" i="54"/>
  <c r="K15" i="54"/>
  <c r="I16" i="54"/>
  <c r="J16" i="54"/>
  <c r="K16" i="54"/>
  <c r="I17" i="54"/>
  <c r="J17" i="54"/>
  <c r="K17" i="54"/>
  <c r="I18" i="54"/>
  <c r="J18" i="54"/>
  <c r="K18" i="54"/>
  <c r="I19" i="54"/>
  <c r="J19" i="54"/>
  <c r="K19" i="54"/>
  <c r="I20" i="54"/>
  <c r="J20" i="54"/>
  <c r="K20" i="54"/>
  <c r="I21" i="54"/>
  <c r="J21" i="54"/>
  <c r="K21" i="54"/>
  <c r="I22" i="54"/>
  <c r="J22" i="54"/>
  <c r="K22" i="54"/>
  <c r="I23" i="54"/>
  <c r="J23" i="54"/>
  <c r="K23" i="54"/>
  <c r="I24" i="54"/>
  <c r="J24" i="54"/>
  <c r="K24" i="54"/>
  <c r="I25" i="54"/>
  <c r="J25" i="54"/>
  <c r="K25" i="54"/>
  <c r="I26" i="54"/>
  <c r="J26" i="54"/>
  <c r="K26" i="54"/>
  <c r="I27" i="54"/>
  <c r="J27" i="54"/>
  <c r="K27" i="54"/>
  <c r="I28" i="54"/>
  <c r="J28" i="54"/>
  <c r="K28" i="54"/>
  <c r="J9" i="54"/>
  <c r="K9" i="54"/>
  <c r="I9" i="54"/>
  <c r="B42" i="61" l="1"/>
  <c r="C42" i="61"/>
  <c r="D42" i="61"/>
  <c r="E42" i="61"/>
  <c r="F42" i="61"/>
  <c r="G42" i="61"/>
  <c r="B43" i="61"/>
  <c r="C43" i="61"/>
  <c r="D43" i="61"/>
  <c r="E43" i="61"/>
  <c r="F43" i="61"/>
  <c r="G43" i="61"/>
  <c r="B44" i="61"/>
  <c r="C44" i="61"/>
  <c r="D44" i="61"/>
  <c r="E44" i="61"/>
  <c r="F44" i="61"/>
  <c r="G44" i="61"/>
  <c r="B45" i="61"/>
  <c r="C45" i="61"/>
  <c r="D45" i="61"/>
  <c r="E45" i="61"/>
  <c r="F45" i="61"/>
  <c r="G45" i="61"/>
  <c r="B46" i="61"/>
  <c r="C46" i="61"/>
  <c r="D46" i="61"/>
  <c r="E46" i="61"/>
  <c r="F46" i="61"/>
  <c r="G46" i="61"/>
  <c r="B47" i="61"/>
  <c r="C47" i="61"/>
  <c r="D47" i="61"/>
  <c r="E47" i="61"/>
  <c r="F47" i="61"/>
  <c r="G47" i="61"/>
  <c r="B48" i="61"/>
  <c r="C48" i="61"/>
  <c r="D48" i="61"/>
  <c r="E48" i="61"/>
  <c r="F48" i="61"/>
  <c r="G48" i="61"/>
  <c r="B49" i="61"/>
  <c r="C49" i="61"/>
  <c r="D49" i="61"/>
  <c r="E49" i="61"/>
  <c r="F49" i="61"/>
  <c r="G49" i="61"/>
  <c r="B50" i="61"/>
  <c r="C50" i="61"/>
  <c r="D50" i="61"/>
  <c r="E50" i="61"/>
  <c r="F50" i="61"/>
  <c r="G50" i="61"/>
  <c r="B51" i="61"/>
  <c r="C51" i="61"/>
  <c r="D51" i="61"/>
  <c r="E51" i="61"/>
  <c r="F51" i="61"/>
  <c r="G51" i="61"/>
  <c r="B52" i="61"/>
  <c r="C52" i="61"/>
  <c r="D52" i="61"/>
  <c r="E52" i="61"/>
  <c r="F52" i="61"/>
  <c r="G52" i="61"/>
  <c r="B53" i="61"/>
  <c r="C53" i="61"/>
  <c r="D53" i="61"/>
  <c r="E53" i="61"/>
  <c r="F53" i="61"/>
  <c r="G53" i="61"/>
  <c r="B54" i="61"/>
  <c r="C54" i="61"/>
  <c r="D54" i="61"/>
  <c r="E54" i="61"/>
  <c r="F54" i="61"/>
  <c r="G54" i="61"/>
  <c r="B55" i="61"/>
  <c r="C55" i="61"/>
  <c r="D55" i="61"/>
  <c r="E55" i="61"/>
  <c r="F55" i="61"/>
  <c r="G55" i="61"/>
  <c r="B56" i="61"/>
  <c r="C56" i="61"/>
  <c r="D56" i="61"/>
  <c r="E56" i="61"/>
  <c r="F56" i="61"/>
  <c r="G56" i="61"/>
  <c r="B57" i="61"/>
  <c r="C57" i="61"/>
  <c r="D57" i="61"/>
  <c r="E57" i="61"/>
  <c r="F57" i="61"/>
  <c r="G57" i="61"/>
  <c r="B58" i="61"/>
  <c r="C58" i="61"/>
  <c r="D58" i="61"/>
  <c r="E58" i="61"/>
  <c r="F58" i="61"/>
  <c r="G58" i="61"/>
  <c r="B59" i="61"/>
  <c r="C59" i="61"/>
  <c r="D59" i="61"/>
  <c r="E59" i="61"/>
  <c r="F59" i="61"/>
  <c r="G59" i="61"/>
  <c r="B60" i="61"/>
  <c r="C60" i="61"/>
  <c r="D60" i="61"/>
  <c r="E60" i="61"/>
  <c r="F60" i="61"/>
  <c r="G60" i="61"/>
  <c r="B61" i="61"/>
  <c r="C61" i="61"/>
  <c r="D61" i="61"/>
  <c r="E61" i="61"/>
  <c r="F61" i="61"/>
  <c r="G61" i="61"/>
  <c r="B62" i="61"/>
  <c r="C62" i="61"/>
  <c r="D62" i="61"/>
  <c r="E62" i="61"/>
  <c r="F62" i="61"/>
  <c r="G62" i="61"/>
  <c r="B63" i="61"/>
  <c r="C63" i="61"/>
  <c r="D63" i="61"/>
  <c r="E63" i="61"/>
  <c r="F63" i="61"/>
  <c r="G63" i="61"/>
  <c r="B64" i="61"/>
  <c r="C64" i="61"/>
  <c r="D64" i="61"/>
  <c r="E64" i="61"/>
  <c r="F64" i="61"/>
  <c r="G64" i="61"/>
  <c r="B65" i="61"/>
  <c r="C65" i="61"/>
  <c r="D65" i="61"/>
  <c r="E65" i="61"/>
  <c r="F65" i="61"/>
  <c r="G65" i="61"/>
  <c r="C41" i="61"/>
  <c r="D41" i="61"/>
  <c r="E41" i="61"/>
  <c r="F41" i="61"/>
  <c r="G41" i="61"/>
  <c r="B41" i="61"/>
  <c r="H29" i="61"/>
  <c r="I29" i="61" s="1"/>
  <c r="I11" i="61"/>
  <c r="I12" i="61"/>
  <c r="I13" i="61"/>
  <c r="I14" i="61"/>
  <c r="I15" i="61"/>
  <c r="I16" i="61"/>
  <c r="I17" i="61"/>
  <c r="I18" i="61"/>
  <c r="I19" i="61"/>
  <c r="I20" i="61"/>
  <c r="I21" i="61"/>
  <c r="I22" i="61"/>
  <c r="I23" i="61"/>
  <c r="I24" i="61"/>
  <c r="I25" i="61"/>
  <c r="I26" i="61"/>
  <c r="I27" i="61"/>
  <c r="I28" i="61"/>
  <c r="I30" i="61"/>
  <c r="I31" i="61"/>
  <c r="I32" i="61"/>
  <c r="I33" i="61"/>
  <c r="I10" i="61"/>
  <c r="Q91" i="67"/>
  <c r="P91" i="67"/>
  <c r="Q90" i="67"/>
  <c r="P90" i="67"/>
  <c r="Q89" i="67"/>
  <c r="P89" i="67"/>
  <c r="Q88" i="67"/>
  <c r="P88" i="67"/>
  <c r="Q87" i="67"/>
  <c r="P87" i="67"/>
  <c r="Q86" i="67"/>
  <c r="P86" i="67"/>
  <c r="Q85" i="67"/>
  <c r="P85" i="67"/>
  <c r="Q84" i="67"/>
  <c r="P84" i="67"/>
  <c r="Q82" i="67"/>
  <c r="P82" i="67"/>
  <c r="Q81" i="67"/>
  <c r="P81" i="67"/>
  <c r="Q80" i="67"/>
  <c r="P80" i="67"/>
  <c r="Q79" i="67"/>
  <c r="P79" i="67"/>
  <c r="Q78" i="67"/>
  <c r="P78" i="67"/>
  <c r="Q77" i="67"/>
  <c r="P77" i="67"/>
  <c r="Q76" i="67"/>
  <c r="P76" i="67"/>
  <c r="Q75" i="67"/>
  <c r="P75" i="67"/>
  <c r="Q73" i="67"/>
  <c r="P73" i="67"/>
  <c r="Q72" i="67"/>
  <c r="P72" i="67"/>
  <c r="Q71" i="67"/>
  <c r="P71" i="67"/>
  <c r="Q70" i="67"/>
  <c r="P70" i="67"/>
  <c r="Q69" i="67"/>
  <c r="P69" i="67"/>
  <c r="Q68" i="67"/>
  <c r="P68" i="67"/>
  <c r="Q67" i="67"/>
  <c r="P67" i="67"/>
  <c r="Q66" i="67"/>
  <c r="P66" i="67"/>
  <c r="Q65" i="67"/>
  <c r="P65" i="67"/>
  <c r="Q64" i="67"/>
  <c r="P64" i="67"/>
  <c r="Q63" i="67"/>
  <c r="P63" i="67"/>
  <c r="Q62" i="67"/>
  <c r="P62" i="67"/>
  <c r="Q61" i="67"/>
  <c r="P61" i="67"/>
  <c r="Q60" i="67"/>
  <c r="P60" i="67"/>
  <c r="Q59" i="67"/>
  <c r="P59" i="67"/>
  <c r="Q58" i="67"/>
  <c r="P58" i="67"/>
  <c r="Q57" i="67"/>
  <c r="P57" i="67"/>
  <c r="Q56" i="67"/>
  <c r="P56" i="67"/>
  <c r="Q55" i="67"/>
  <c r="P55" i="67"/>
  <c r="Q54" i="67"/>
  <c r="P54" i="67"/>
  <c r="H34" i="61" l="1"/>
  <c r="I34" i="61" s="1"/>
  <c r="B29" i="73"/>
  <c r="B32" i="73" s="1"/>
  <c r="C31" i="74"/>
  <c r="D31" i="74"/>
  <c r="E31" i="74"/>
  <c r="F31" i="74"/>
  <c r="G31" i="74"/>
  <c r="H31" i="74"/>
  <c r="I31" i="74"/>
  <c r="J31" i="74"/>
  <c r="K31" i="74"/>
  <c r="L31" i="74"/>
  <c r="M31" i="74"/>
  <c r="N31" i="74"/>
  <c r="O31" i="74"/>
  <c r="P31" i="74"/>
  <c r="Q31" i="74"/>
  <c r="R31" i="74"/>
  <c r="S31" i="74"/>
  <c r="T31" i="74"/>
  <c r="U31" i="74"/>
  <c r="V31" i="74"/>
  <c r="B31" i="74"/>
  <c r="W11" i="74"/>
  <c r="W12" i="74"/>
  <c r="W13" i="74"/>
  <c r="W14" i="74"/>
  <c r="W15" i="74"/>
  <c r="W16" i="74"/>
  <c r="W17" i="74"/>
  <c r="W18" i="74"/>
  <c r="W19" i="74"/>
  <c r="W20" i="74"/>
  <c r="W21" i="74"/>
  <c r="W22" i="74"/>
  <c r="W23" i="74"/>
  <c r="W24" i="74"/>
  <c r="W25" i="74"/>
  <c r="W26" i="74"/>
  <c r="W27" i="74"/>
  <c r="W28" i="74"/>
  <c r="W29" i="74"/>
  <c r="W30" i="74"/>
  <c r="H29" i="71"/>
  <c r="I29" i="71"/>
  <c r="J29" i="71"/>
  <c r="F29" i="71"/>
  <c r="G29" i="71"/>
  <c r="S40" i="65"/>
  <c r="T40" i="65"/>
  <c r="S41" i="65"/>
  <c r="T41" i="65"/>
  <c r="S42" i="65"/>
  <c r="T42" i="65"/>
  <c r="S43" i="65"/>
  <c r="T43" i="65"/>
  <c r="S44" i="65"/>
  <c r="T44" i="65"/>
  <c r="S45" i="65"/>
  <c r="T45" i="65"/>
  <c r="S46" i="65"/>
  <c r="T46" i="65"/>
  <c r="S47" i="65"/>
  <c r="T47" i="65"/>
  <c r="S48" i="65"/>
  <c r="T48" i="65"/>
  <c r="S49" i="65"/>
  <c r="T49" i="65"/>
  <c r="S50" i="65"/>
  <c r="T50" i="65"/>
  <c r="S51" i="65"/>
  <c r="T51" i="65"/>
  <c r="S52" i="65"/>
  <c r="T52" i="65"/>
  <c r="S53" i="65"/>
  <c r="T53" i="65"/>
  <c r="S54" i="65"/>
  <c r="T54" i="65"/>
  <c r="S55" i="65"/>
  <c r="T55" i="65"/>
  <c r="S56" i="65"/>
  <c r="T56" i="65"/>
  <c r="S57" i="65"/>
  <c r="T57" i="65"/>
  <c r="S58" i="65"/>
  <c r="T58" i="65"/>
  <c r="S59" i="65"/>
  <c r="T59" i="65"/>
  <c r="S60" i="65"/>
  <c r="T60" i="65"/>
  <c r="T39" i="65"/>
  <c r="S39" i="65"/>
  <c r="P61" i="65"/>
  <c r="W31" i="74" l="1"/>
  <c r="D29" i="71"/>
  <c r="C31" i="70"/>
  <c r="C34" i="70" s="1"/>
  <c r="D31" i="70"/>
  <c r="E31" i="70"/>
  <c r="E34" i="70" s="1"/>
  <c r="F31" i="70"/>
  <c r="F34" i="70" s="1"/>
  <c r="G31" i="70"/>
  <c r="G34" i="70" s="1"/>
  <c r="H31" i="70"/>
  <c r="I31" i="70"/>
  <c r="I34" i="70" s="1"/>
  <c r="J31" i="70"/>
  <c r="J34" i="70" s="1"/>
  <c r="K31" i="70"/>
  <c r="K34" i="70" s="1"/>
  <c r="L31" i="70"/>
  <c r="M31" i="70"/>
  <c r="M34" i="70" s="1"/>
  <c r="N31" i="70"/>
  <c r="N34" i="70" s="1"/>
  <c r="O31" i="70"/>
  <c r="O34" i="70" s="1"/>
  <c r="P31" i="70"/>
  <c r="Q31" i="70"/>
  <c r="Q34" i="70" s="1"/>
  <c r="R31" i="70"/>
  <c r="R34" i="70" s="1"/>
  <c r="S31" i="70"/>
  <c r="S34" i="70" s="1"/>
  <c r="T31" i="70"/>
  <c r="U31" i="70"/>
  <c r="U34" i="70" s="1"/>
  <c r="V31" i="70"/>
  <c r="V34" i="70" s="1"/>
  <c r="B31" i="70"/>
  <c r="B34" i="70" s="1"/>
  <c r="W31" i="70"/>
  <c r="D34" i="70"/>
  <c r="H34" i="70"/>
  <c r="L34" i="70"/>
  <c r="P34" i="70"/>
  <c r="T34" i="70"/>
  <c r="Q61" i="69"/>
  <c r="R61" i="69"/>
  <c r="Q62" i="69"/>
  <c r="R62" i="69"/>
  <c r="Q41" i="69"/>
  <c r="R41" i="69"/>
  <c r="Q42" i="69"/>
  <c r="R42" i="69"/>
  <c r="Q43" i="69"/>
  <c r="R43" i="69"/>
  <c r="Q44" i="69"/>
  <c r="R44" i="69"/>
  <c r="Q45" i="69"/>
  <c r="R45" i="69"/>
  <c r="Q46" i="69"/>
  <c r="R46" i="69"/>
  <c r="Q47" i="69"/>
  <c r="R47" i="69"/>
  <c r="Q48" i="69"/>
  <c r="R48" i="69"/>
  <c r="Q49" i="69"/>
  <c r="R49" i="69"/>
  <c r="Q50" i="69"/>
  <c r="R50" i="69"/>
  <c r="Q51" i="69"/>
  <c r="R51" i="69"/>
  <c r="Q52" i="69"/>
  <c r="R52" i="69"/>
  <c r="Q53" i="69"/>
  <c r="R53" i="69"/>
  <c r="Q54" i="69"/>
  <c r="R54" i="69"/>
  <c r="Q55" i="69"/>
  <c r="R55" i="69"/>
  <c r="Q56" i="69"/>
  <c r="R56" i="69"/>
  <c r="Q57" i="69"/>
  <c r="R57" i="69"/>
  <c r="Q58" i="69"/>
  <c r="R58" i="69"/>
  <c r="Q59" i="69"/>
  <c r="R59" i="69"/>
  <c r="R40" i="69"/>
  <c r="Q40" i="69"/>
  <c r="O60" i="69"/>
  <c r="Q60" i="69" s="1"/>
  <c r="N64" i="69"/>
  <c r="K64" i="69"/>
  <c r="O63" i="69" l="1"/>
  <c r="Q63" i="69" s="1"/>
  <c r="P58" i="69"/>
  <c r="R60" i="69"/>
  <c r="R63" i="69" l="1"/>
  <c r="B53" i="57"/>
  <c r="B35" i="57"/>
  <c r="B36" i="57"/>
  <c r="B37" i="57"/>
  <c r="B38" i="57"/>
  <c r="B39" i="57"/>
  <c r="B40" i="57"/>
  <c r="B41" i="57"/>
  <c r="B42" i="57"/>
  <c r="B43" i="57"/>
  <c r="B44" i="57"/>
  <c r="B45" i="57"/>
  <c r="B46" i="57"/>
  <c r="B47" i="57"/>
  <c r="B48" i="57"/>
  <c r="B49" i="57"/>
  <c r="B50" i="57"/>
  <c r="B51" i="57"/>
  <c r="B52" i="57"/>
  <c r="B34" i="57"/>
  <c r="B35" i="56"/>
  <c r="B36" i="56"/>
  <c r="B37" i="56"/>
  <c r="B38" i="56"/>
  <c r="B39" i="56"/>
  <c r="B40" i="56"/>
  <c r="B41" i="56"/>
  <c r="B42" i="56"/>
  <c r="B43" i="56"/>
  <c r="B44" i="56"/>
  <c r="B45" i="56"/>
  <c r="B46" i="56"/>
  <c r="B47" i="56"/>
  <c r="B48" i="56"/>
  <c r="B49" i="56"/>
  <c r="B50" i="56"/>
  <c r="B51" i="56"/>
  <c r="B52" i="56"/>
  <c r="B53" i="56"/>
  <c r="B34" i="56"/>
  <c r="B35" i="55"/>
  <c r="B36" i="55"/>
  <c r="B37" i="55"/>
  <c r="B38" i="55"/>
  <c r="B39" i="55"/>
  <c r="B40" i="55"/>
  <c r="B41" i="55"/>
  <c r="B42" i="55"/>
  <c r="B43" i="55"/>
  <c r="B44" i="55"/>
  <c r="B45" i="55"/>
  <c r="B46" i="55"/>
  <c r="B47" i="55"/>
  <c r="B48" i="55"/>
  <c r="B49" i="55"/>
  <c r="B50" i="55"/>
  <c r="B51" i="55"/>
  <c r="B52" i="55"/>
  <c r="B53" i="55"/>
  <c r="B34" i="55"/>
  <c r="K10" i="55"/>
  <c r="L10" i="55"/>
  <c r="M10" i="55"/>
  <c r="N10" i="55"/>
  <c r="K11" i="55"/>
  <c r="L11" i="55"/>
  <c r="M11" i="55"/>
  <c r="N11" i="55"/>
  <c r="K12" i="55"/>
  <c r="L12" i="55"/>
  <c r="M12" i="55"/>
  <c r="N12" i="55"/>
  <c r="K13" i="55"/>
  <c r="L13" i="55"/>
  <c r="M13" i="55"/>
  <c r="N13" i="55"/>
  <c r="K14" i="55"/>
  <c r="L14" i="55"/>
  <c r="M14" i="55"/>
  <c r="N14" i="55"/>
  <c r="K15" i="55"/>
  <c r="L15" i="55"/>
  <c r="M15" i="55"/>
  <c r="N15" i="55"/>
  <c r="K16" i="55"/>
  <c r="L16" i="55"/>
  <c r="M16" i="55"/>
  <c r="N16" i="55"/>
  <c r="K17" i="55"/>
  <c r="L17" i="55"/>
  <c r="M17" i="55"/>
  <c r="N17" i="55"/>
  <c r="K18" i="55"/>
  <c r="L18" i="55"/>
  <c r="M18" i="55"/>
  <c r="N18" i="55"/>
  <c r="K19" i="55"/>
  <c r="L19" i="55"/>
  <c r="M19" i="55"/>
  <c r="N19" i="55"/>
  <c r="K20" i="55"/>
  <c r="L20" i="55"/>
  <c r="M20" i="55"/>
  <c r="N20" i="55"/>
  <c r="K21" i="55"/>
  <c r="L21" i="55"/>
  <c r="M21" i="55"/>
  <c r="N21" i="55"/>
  <c r="K22" i="55"/>
  <c r="L22" i="55"/>
  <c r="M22" i="55"/>
  <c r="N22" i="55"/>
  <c r="K23" i="55"/>
  <c r="L23" i="55"/>
  <c r="M23" i="55"/>
  <c r="N23" i="55"/>
  <c r="K24" i="55"/>
  <c r="L24" i="55"/>
  <c r="M24" i="55"/>
  <c r="N24" i="55"/>
  <c r="K25" i="55"/>
  <c r="L25" i="55"/>
  <c r="M25" i="55"/>
  <c r="N25" i="55"/>
  <c r="K26" i="55"/>
  <c r="L26" i="55"/>
  <c r="M26" i="55"/>
  <c r="N26" i="55"/>
  <c r="K27" i="55"/>
  <c r="L27" i="55"/>
  <c r="M27" i="55"/>
  <c r="N27" i="55"/>
  <c r="K28" i="55"/>
  <c r="L28" i="55"/>
  <c r="M28" i="55"/>
  <c r="N28" i="55"/>
  <c r="N9" i="55"/>
  <c r="M9" i="55"/>
  <c r="L9" i="55"/>
  <c r="K9" i="55"/>
  <c r="B35" i="54"/>
  <c r="B36" i="54"/>
  <c r="B37" i="54"/>
  <c r="B38" i="54"/>
  <c r="B39" i="54"/>
  <c r="B40" i="54"/>
  <c r="B41" i="54"/>
  <c r="B42" i="54"/>
  <c r="B43" i="54"/>
  <c r="B44" i="54"/>
  <c r="B45" i="54"/>
  <c r="B46" i="54"/>
  <c r="B47" i="54"/>
  <c r="B48" i="54"/>
  <c r="B49" i="54"/>
  <c r="B50" i="54"/>
  <c r="B51" i="54"/>
  <c r="B52" i="54"/>
  <c r="B53" i="54"/>
  <c r="B34" i="54"/>
  <c r="J35" i="51"/>
  <c r="K35" i="51"/>
  <c r="L35" i="51"/>
  <c r="M35" i="51"/>
  <c r="J36" i="51"/>
  <c r="K36" i="51"/>
  <c r="L36" i="51"/>
  <c r="M36" i="51"/>
  <c r="J37" i="51"/>
  <c r="K37" i="51"/>
  <c r="L37" i="51"/>
  <c r="M37" i="51"/>
  <c r="J38" i="51"/>
  <c r="K38" i="51"/>
  <c r="L38" i="51"/>
  <c r="M38" i="51"/>
  <c r="J39" i="51"/>
  <c r="K39" i="51"/>
  <c r="L39" i="51"/>
  <c r="M39" i="51"/>
  <c r="J40" i="51"/>
  <c r="K40" i="51"/>
  <c r="L40" i="51"/>
  <c r="M40" i="51"/>
  <c r="J41" i="51"/>
  <c r="K41" i="51"/>
  <c r="L41" i="51"/>
  <c r="M41" i="51"/>
  <c r="J42" i="51"/>
  <c r="K42" i="51"/>
  <c r="L42" i="51"/>
  <c r="M42" i="51"/>
  <c r="J43" i="51"/>
  <c r="K43" i="51"/>
  <c r="L43" i="51"/>
  <c r="M43" i="51"/>
  <c r="J44" i="51"/>
  <c r="K44" i="51"/>
  <c r="L44" i="51"/>
  <c r="M44" i="51"/>
  <c r="J45" i="51"/>
  <c r="K45" i="51"/>
  <c r="L45" i="51"/>
  <c r="M45" i="51"/>
  <c r="J46" i="51"/>
  <c r="K46" i="51"/>
  <c r="L46" i="51"/>
  <c r="M46" i="51"/>
  <c r="J47" i="51"/>
  <c r="K47" i="51"/>
  <c r="L47" i="51"/>
  <c r="M47" i="51"/>
  <c r="J48" i="51"/>
  <c r="K48" i="51"/>
  <c r="L48" i="51"/>
  <c r="M48" i="51"/>
  <c r="J49" i="51"/>
  <c r="K49" i="51"/>
  <c r="L49" i="51"/>
  <c r="M49" i="51"/>
  <c r="J50" i="51"/>
  <c r="K50" i="51"/>
  <c r="L50" i="51"/>
  <c r="M50" i="51"/>
  <c r="J51" i="51"/>
  <c r="K51" i="51"/>
  <c r="L51" i="51"/>
  <c r="M51" i="51"/>
  <c r="J52" i="51"/>
  <c r="K52" i="51"/>
  <c r="L52" i="51"/>
  <c r="M52" i="51"/>
  <c r="J53" i="51"/>
  <c r="K53" i="51"/>
  <c r="L53" i="51"/>
  <c r="M53" i="51"/>
  <c r="M34" i="51"/>
  <c r="L34" i="51"/>
  <c r="K34" i="51"/>
  <c r="J34" i="51"/>
  <c r="AI78" i="34"/>
  <c r="AH78" i="34"/>
  <c r="AG78" i="34"/>
  <c r="AI77" i="34"/>
  <c r="AH77" i="34"/>
  <c r="AG77" i="34"/>
  <c r="AI76" i="34"/>
  <c r="AH76" i="34"/>
  <c r="AG76" i="34"/>
  <c r="AI75" i="34"/>
  <c r="AH75" i="34"/>
  <c r="AG75" i="34"/>
  <c r="AI74" i="34"/>
  <c r="AH74" i="34"/>
  <c r="AG74" i="34"/>
  <c r="AI73" i="34"/>
  <c r="AH73" i="34"/>
  <c r="AG73" i="34"/>
  <c r="AI72" i="34"/>
  <c r="AH72" i="34"/>
  <c r="AG72" i="34"/>
  <c r="AI71" i="34"/>
  <c r="AH71" i="34"/>
  <c r="AG71" i="34"/>
  <c r="AI70" i="34"/>
  <c r="AH70" i="34"/>
  <c r="AG70" i="34"/>
  <c r="AI69" i="34"/>
  <c r="AH69" i="34"/>
  <c r="AG69" i="34"/>
  <c r="AI68" i="34"/>
  <c r="AH68" i="34"/>
  <c r="AG68" i="34"/>
  <c r="AI67" i="34"/>
  <c r="AH67" i="34"/>
  <c r="AG67" i="34"/>
  <c r="AI66" i="34"/>
  <c r="AH66" i="34"/>
  <c r="AG66" i="34"/>
  <c r="AI65" i="34"/>
  <c r="AH65" i="34"/>
  <c r="AG65" i="34"/>
  <c r="AI64" i="34"/>
  <c r="AH64" i="34"/>
  <c r="AG64" i="34"/>
  <c r="AI63" i="34"/>
  <c r="AH63" i="34"/>
  <c r="AG63" i="34"/>
  <c r="AI62" i="34"/>
  <c r="AH62" i="34"/>
  <c r="AG62" i="34"/>
  <c r="AI61" i="34"/>
  <c r="AH61" i="34"/>
  <c r="AG61" i="34"/>
  <c r="AI60" i="34"/>
  <c r="AH60" i="34"/>
  <c r="AG60" i="34"/>
  <c r="AI59" i="34"/>
  <c r="AH59" i="34"/>
  <c r="AG59" i="34"/>
  <c r="AI10" i="34"/>
  <c r="AI11" i="34"/>
  <c r="AI12" i="34"/>
  <c r="AI13" i="34"/>
  <c r="AI14" i="34"/>
  <c r="AI15" i="34"/>
  <c r="AI16" i="34"/>
  <c r="AI17" i="34"/>
  <c r="AI18" i="34"/>
  <c r="AI19" i="34"/>
  <c r="AI20" i="34"/>
  <c r="AI21" i="34"/>
  <c r="AI22" i="34"/>
  <c r="AI23" i="34"/>
  <c r="AI24" i="34"/>
  <c r="AI25" i="34"/>
  <c r="AI26" i="34"/>
  <c r="AI27" i="34"/>
  <c r="AI28" i="34"/>
  <c r="AI9" i="34"/>
  <c r="AH10" i="34"/>
  <c r="AH11" i="34"/>
  <c r="AH12" i="34"/>
  <c r="AH13" i="34"/>
  <c r="AH14" i="34"/>
  <c r="AH15" i="34"/>
  <c r="AH16" i="34"/>
  <c r="AH17" i="34"/>
  <c r="AH18" i="34"/>
  <c r="AH19" i="34"/>
  <c r="AH20" i="34"/>
  <c r="AH21" i="34"/>
  <c r="AH22" i="34"/>
  <c r="AH23" i="34"/>
  <c r="AH24" i="34"/>
  <c r="AH25" i="34"/>
  <c r="AH26" i="34"/>
  <c r="AH27" i="34"/>
  <c r="AH28" i="34"/>
  <c r="AH9" i="34"/>
  <c r="AG10" i="34"/>
  <c r="AG11" i="34"/>
  <c r="AG12" i="34"/>
  <c r="AG13" i="34"/>
  <c r="AG14" i="34"/>
  <c r="AG15" i="34"/>
  <c r="AG16" i="34"/>
  <c r="AG17" i="34"/>
  <c r="AG18" i="34"/>
  <c r="AG19" i="34"/>
  <c r="AG20" i="34"/>
  <c r="AG21" i="34"/>
  <c r="AG22" i="34"/>
  <c r="AG23" i="34"/>
  <c r="AG24" i="34"/>
  <c r="AG25" i="34"/>
  <c r="AG26" i="34"/>
  <c r="AG27" i="34"/>
  <c r="AG28" i="34"/>
  <c r="AG9" i="34"/>
  <c r="K23" i="71"/>
  <c r="K22" i="71"/>
  <c r="K21" i="71"/>
  <c r="Q61" i="65" l="1"/>
  <c r="M58" i="65"/>
  <c r="S61" i="65" l="1"/>
  <c r="T61" i="65"/>
  <c r="C60" i="73"/>
  <c r="D60" i="73"/>
  <c r="E60" i="73"/>
  <c r="C61" i="73"/>
  <c r="D61" i="73"/>
  <c r="E61" i="73"/>
  <c r="H32" i="71"/>
  <c r="I32" i="71"/>
  <c r="J32" i="71"/>
  <c r="F32" i="71"/>
  <c r="G32" i="71"/>
  <c r="D32" i="71"/>
  <c r="W64" i="74"/>
  <c r="V64" i="74"/>
  <c r="U64" i="74"/>
  <c r="T64" i="74"/>
  <c r="S64" i="74"/>
  <c r="R64" i="74"/>
  <c r="Q64" i="74"/>
  <c r="P64" i="74"/>
  <c r="O64" i="74"/>
  <c r="N64" i="74"/>
  <c r="M64" i="74"/>
  <c r="L64" i="74"/>
  <c r="K64" i="74"/>
  <c r="J64" i="74"/>
  <c r="I64" i="74"/>
  <c r="H64" i="74"/>
  <c r="G64" i="74"/>
  <c r="F64" i="74"/>
  <c r="E64" i="74"/>
  <c r="D64" i="74"/>
  <c r="C64" i="74"/>
  <c r="B64" i="74"/>
  <c r="W63" i="74"/>
  <c r="V63" i="74"/>
  <c r="U63" i="74"/>
  <c r="T63" i="74"/>
  <c r="S63" i="74"/>
  <c r="R63" i="74"/>
  <c r="Q63" i="74"/>
  <c r="P63" i="74"/>
  <c r="O63" i="74"/>
  <c r="N63" i="74"/>
  <c r="M63" i="74"/>
  <c r="L63" i="74"/>
  <c r="K63" i="74"/>
  <c r="J63" i="74"/>
  <c r="I63" i="74"/>
  <c r="H63" i="74"/>
  <c r="G63" i="74"/>
  <c r="F63" i="74"/>
  <c r="E63" i="74"/>
  <c r="D63" i="74"/>
  <c r="C63" i="74"/>
  <c r="B63" i="74"/>
  <c r="W62" i="74"/>
  <c r="V62" i="74"/>
  <c r="U62" i="74"/>
  <c r="T62" i="74"/>
  <c r="S62" i="74"/>
  <c r="R62" i="74"/>
  <c r="Q62" i="74"/>
  <c r="P62" i="74"/>
  <c r="O62" i="74"/>
  <c r="N62" i="74"/>
  <c r="M62" i="74"/>
  <c r="L62" i="74"/>
  <c r="K62" i="74"/>
  <c r="J62" i="74"/>
  <c r="I62" i="74"/>
  <c r="H62" i="74"/>
  <c r="G62" i="74"/>
  <c r="F62" i="74"/>
  <c r="E62" i="74"/>
  <c r="D62" i="74"/>
  <c r="C62" i="74"/>
  <c r="B62" i="74"/>
  <c r="W61" i="74"/>
  <c r="V61" i="74"/>
  <c r="U61" i="74"/>
  <c r="T61" i="74"/>
  <c r="S61" i="74"/>
  <c r="R61" i="74"/>
  <c r="Q61" i="74"/>
  <c r="P61" i="74"/>
  <c r="O61" i="74"/>
  <c r="N61" i="74"/>
  <c r="M61" i="74"/>
  <c r="L61" i="74"/>
  <c r="K61" i="74"/>
  <c r="J61" i="74"/>
  <c r="I61" i="74"/>
  <c r="H61" i="74"/>
  <c r="G61" i="74"/>
  <c r="F61" i="74"/>
  <c r="E61" i="74"/>
  <c r="D61" i="74"/>
  <c r="C61" i="74"/>
  <c r="B61" i="74"/>
  <c r="W60" i="74"/>
  <c r="V60" i="74"/>
  <c r="U60" i="74"/>
  <c r="T60" i="74"/>
  <c r="S60" i="74"/>
  <c r="R60" i="74"/>
  <c r="Q60" i="74"/>
  <c r="P60" i="74"/>
  <c r="O60" i="74"/>
  <c r="N60" i="74"/>
  <c r="M60" i="74"/>
  <c r="L60" i="74"/>
  <c r="K60" i="74"/>
  <c r="J60" i="74"/>
  <c r="I60" i="74"/>
  <c r="H60" i="74"/>
  <c r="G60" i="74"/>
  <c r="F60" i="74"/>
  <c r="E60" i="74"/>
  <c r="D60" i="74"/>
  <c r="C60" i="74"/>
  <c r="B60" i="74"/>
  <c r="W59" i="74"/>
  <c r="V59" i="74"/>
  <c r="U59" i="74"/>
  <c r="T59" i="74"/>
  <c r="S59" i="74"/>
  <c r="R59" i="74"/>
  <c r="Q59" i="74"/>
  <c r="P59" i="74"/>
  <c r="O59" i="74"/>
  <c r="N59" i="74"/>
  <c r="M59" i="74"/>
  <c r="L59" i="74"/>
  <c r="K59" i="74"/>
  <c r="J59" i="74"/>
  <c r="I59" i="74"/>
  <c r="H59" i="74"/>
  <c r="G59" i="74"/>
  <c r="F59" i="74"/>
  <c r="E59" i="74"/>
  <c r="D59" i="74"/>
  <c r="C59" i="74"/>
  <c r="B59" i="74"/>
  <c r="W58" i="74"/>
  <c r="V58" i="74"/>
  <c r="U58" i="74"/>
  <c r="T58" i="74"/>
  <c r="S58" i="74"/>
  <c r="R58" i="74"/>
  <c r="Q58" i="74"/>
  <c r="P58" i="74"/>
  <c r="O58" i="74"/>
  <c r="N58" i="74"/>
  <c r="M58" i="74"/>
  <c r="L58" i="74"/>
  <c r="K58" i="74"/>
  <c r="J58" i="74"/>
  <c r="I58" i="74"/>
  <c r="H58" i="74"/>
  <c r="G58" i="74"/>
  <c r="F58" i="74"/>
  <c r="E58" i="74"/>
  <c r="D58" i="74"/>
  <c r="C58" i="74"/>
  <c r="B58" i="74"/>
  <c r="W57" i="74"/>
  <c r="V57" i="74"/>
  <c r="U57" i="74"/>
  <c r="T57" i="74"/>
  <c r="S57" i="74"/>
  <c r="R57" i="74"/>
  <c r="Q57" i="74"/>
  <c r="P57" i="74"/>
  <c r="O57" i="74"/>
  <c r="N57" i="74"/>
  <c r="M57" i="74"/>
  <c r="L57" i="74"/>
  <c r="K57" i="74"/>
  <c r="J57" i="74"/>
  <c r="I57" i="74"/>
  <c r="H57" i="74"/>
  <c r="G57" i="74"/>
  <c r="F57" i="74"/>
  <c r="E57" i="74"/>
  <c r="D57" i="74"/>
  <c r="C57" i="74"/>
  <c r="B57" i="74"/>
  <c r="W56" i="74"/>
  <c r="V56" i="74"/>
  <c r="U56" i="74"/>
  <c r="T56" i="74"/>
  <c r="S56" i="74"/>
  <c r="R56" i="74"/>
  <c r="Q56" i="74"/>
  <c r="P56" i="74"/>
  <c r="O56" i="74"/>
  <c r="N56" i="74"/>
  <c r="M56" i="74"/>
  <c r="L56" i="74"/>
  <c r="K56" i="74"/>
  <c r="J56" i="74"/>
  <c r="I56" i="74"/>
  <c r="H56" i="74"/>
  <c r="G56" i="74"/>
  <c r="F56" i="74"/>
  <c r="E56" i="74"/>
  <c r="D56" i="74"/>
  <c r="C56" i="74"/>
  <c r="B56" i="74"/>
  <c r="W55" i="74"/>
  <c r="V55" i="74"/>
  <c r="U55" i="74"/>
  <c r="T55" i="74"/>
  <c r="S55" i="74"/>
  <c r="R55" i="74"/>
  <c r="Q55" i="74"/>
  <c r="P55" i="74"/>
  <c r="O55" i="74"/>
  <c r="N55" i="74"/>
  <c r="M55" i="74"/>
  <c r="L55" i="74"/>
  <c r="K55" i="74"/>
  <c r="J55" i="74"/>
  <c r="I55" i="74"/>
  <c r="H55" i="74"/>
  <c r="G55" i="74"/>
  <c r="F55" i="74"/>
  <c r="E55" i="74"/>
  <c r="D55" i="74"/>
  <c r="C55" i="74"/>
  <c r="B55" i="74"/>
  <c r="W54" i="74"/>
  <c r="V54" i="74"/>
  <c r="U54" i="74"/>
  <c r="T54" i="74"/>
  <c r="S54" i="74"/>
  <c r="R54" i="74"/>
  <c r="Q54" i="74"/>
  <c r="P54" i="74"/>
  <c r="O54" i="74"/>
  <c r="N54" i="74"/>
  <c r="M54" i="74"/>
  <c r="L54" i="74"/>
  <c r="K54" i="74"/>
  <c r="J54" i="74"/>
  <c r="I54" i="74"/>
  <c r="H54" i="74"/>
  <c r="G54" i="74"/>
  <c r="F54" i="74"/>
  <c r="E54" i="74"/>
  <c r="D54" i="74"/>
  <c r="C54" i="74"/>
  <c r="B54" i="74"/>
  <c r="W53" i="74"/>
  <c r="V53" i="74"/>
  <c r="U53" i="74"/>
  <c r="T53" i="74"/>
  <c r="S53" i="74"/>
  <c r="R53" i="74"/>
  <c r="Q53" i="74"/>
  <c r="P53" i="74"/>
  <c r="O53" i="74"/>
  <c r="N53" i="74"/>
  <c r="M53" i="74"/>
  <c r="L53" i="74"/>
  <c r="K53" i="74"/>
  <c r="J53" i="74"/>
  <c r="I53" i="74"/>
  <c r="H53" i="74"/>
  <c r="G53" i="74"/>
  <c r="F53" i="74"/>
  <c r="E53" i="74"/>
  <c r="D53" i="74"/>
  <c r="C53" i="74"/>
  <c r="B53" i="74"/>
  <c r="W52" i="74"/>
  <c r="V52" i="74"/>
  <c r="U52" i="74"/>
  <c r="T52" i="74"/>
  <c r="S52" i="74"/>
  <c r="R52" i="74"/>
  <c r="Q52" i="74"/>
  <c r="P52" i="74"/>
  <c r="O52" i="74"/>
  <c r="N52" i="74"/>
  <c r="M52" i="74"/>
  <c r="L52" i="74"/>
  <c r="K52" i="74"/>
  <c r="J52" i="74"/>
  <c r="I52" i="74"/>
  <c r="H52" i="74"/>
  <c r="G52" i="74"/>
  <c r="F52" i="74"/>
  <c r="E52" i="74"/>
  <c r="D52" i="74"/>
  <c r="C52" i="74"/>
  <c r="B52" i="74"/>
  <c r="W51" i="74"/>
  <c r="V51" i="74"/>
  <c r="U51" i="74"/>
  <c r="T51" i="74"/>
  <c r="S51" i="74"/>
  <c r="R51" i="74"/>
  <c r="Q51" i="74"/>
  <c r="P51" i="74"/>
  <c r="O51" i="74"/>
  <c r="N51" i="74"/>
  <c r="M51" i="74"/>
  <c r="L51" i="74"/>
  <c r="K51" i="74"/>
  <c r="J51" i="74"/>
  <c r="I51" i="74"/>
  <c r="H51" i="74"/>
  <c r="G51" i="74"/>
  <c r="F51" i="74"/>
  <c r="E51" i="74"/>
  <c r="D51" i="74"/>
  <c r="C51" i="74"/>
  <c r="B51" i="74"/>
  <c r="W50" i="74"/>
  <c r="V50" i="74"/>
  <c r="U50" i="74"/>
  <c r="T50" i="74"/>
  <c r="S50" i="74"/>
  <c r="R50" i="74"/>
  <c r="Q50" i="74"/>
  <c r="P50" i="74"/>
  <c r="O50" i="74"/>
  <c r="N50" i="74"/>
  <c r="M50" i="74"/>
  <c r="L50" i="74"/>
  <c r="K50" i="74"/>
  <c r="J50" i="74"/>
  <c r="I50" i="74"/>
  <c r="H50" i="74"/>
  <c r="G50" i="74"/>
  <c r="F50" i="74"/>
  <c r="E50" i="74"/>
  <c r="D50" i="74"/>
  <c r="C50" i="74"/>
  <c r="B50" i="74"/>
  <c r="W49" i="74"/>
  <c r="V49" i="74"/>
  <c r="U49" i="74"/>
  <c r="T49" i="74"/>
  <c r="S49" i="74"/>
  <c r="R49" i="74"/>
  <c r="Q49" i="74"/>
  <c r="P49" i="74"/>
  <c r="O49" i="74"/>
  <c r="N49" i="74"/>
  <c r="M49" i="74"/>
  <c r="L49" i="74"/>
  <c r="K49" i="74"/>
  <c r="J49" i="74"/>
  <c r="I49" i="74"/>
  <c r="H49" i="74"/>
  <c r="G49" i="74"/>
  <c r="F49" i="74"/>
  <c r="E49" i="74"/>
  <c r="D49" i="74"/>
  <c r="C49" i="74"/>
  <c r="B49" i="74"/>
  <c r="W48" i="74"/>
  <c r="V48" i="74"/>
  <c r="U48" i="74"/>
  <c r="T48" i="74"/>
  <c r="S48" i="74"/>
  <c r="R48" i="74"/>
  <c r="Q48" i="74"/>
  <c r="P48" i="74"/>
  <c r="O48" i="74"/>
  <c r="N48" i="74"/>
  <c r="M48" i="74"/>
  <c r="L48" i="74"/>
  <c r="K48" i="74"/>
  <c r="J48" i="74"/>
  <c r="I48" i="74"/>
  <c r="H48" i="74"/>
  <c r="G48" i="74"/>
  <c r="F48" i="74"/>
  <c r="E48" i="74"/>
  <c r="D48" i="74"/>
  <c r="C48" i="74"/>
  <c r="B48" i="74"/>
  <c r="W47" i="74"/>
  <c r="V47" i="74"/>
  <c r="U47" i="74"/>
  <c r="T47" i="74"/>
  <c r="S47" i="74"/>
  <c r="R47" i="74"/>
  <c r="Q47" i="74"/>
  <c r="P47" i="74"/>
  <c r="O47" i="74"/>
  <c r="N47" i="74"/>
  <c r="M47" i="74"/>
  <c r="L47" i="74"/>
  <c r="K47" i="74"/>
  <c r="J47" i="74"/>
  <c r="I47" i="74"/>
  <c r="H47" i="74"/>
  <c r="G47" i="74"/>
  <c r="F47" i="74"/>
  <c r="E47" i="74"/>
  <c r="D47" i="74"/>
  <c r="C47" i="74"/>
  <c r="B47" i="74"/>
  <c r="W46" i="74"/>
  <c r="V46" i="74"/>
  <c r="U46" i="74"/>
  <c r="T46" i="74"/>
  <c r="S46" i="74"/>
  <c r="R46" i="74"/>
  <c r="Q46" i="74"/>
  <c r="P46" i="74"/>
  <c r="O46" i="74"/>
  <c r="N46" i="74"/>
  <c r="M46" i="74"/>
  <c r="L46" i="74"/>
  <c r="K46" i="74"/>
  <c r="J46" i="74"/>
  <c r="I46" i="74"/>
  <c r="H46" i="74"/>
  <c r="G46" i="74"/>
  <c r="F46" i="74"/>
  <c r="E46" i="74"/>
  <c r="D46" i="74"/>
  <c r="C46" i="74"/>
  <c r="B46" i="74"/>
  <c r="W45" i="74"/>
  <c r="V45" i="74"/>
  <c r="U45" i="74"/>
  <c r="T45" i="74"/>
  <c r="S45" i="74"/>
  <c r="R45" i="74"/>
  <c r="Q45" i="74"/>
  <c r="P45" i="74"/>
  <c r="O45" i="74"/>
  <c r="N45" i="74"/>
  <c r="M45" i="74"/>
  <c r="L45" i="74"/>
  <c r="K45" i="74"/>
  <c r="J45" i="74"/>
  <c r="I45" i="74"/>
  <c r="H45" i="74"/>
  <c r="G45" i="74"/>
  <c r="F45" i="74"/>
  <c r="E45" i="74"/>
  <c r="D45" i="74"/>
  <c r="C45" i="74"/>
  <c r="B45" i="74"/>
  <c r="W44" i="74"/>
  <c r="V44" i="74"/>
  <c r="U44" i="74"/>
  <c r="T44" i="74"/>
  <c r="S44" i="74"/>
  <c r="R44" i="74"/>
  <c r="Q44" i="74"/>
  <c r="P44" i="74"/>
  <c r="O44" i="74"/>
  <c r="N44" i="74"/>
  <c r="M44" i="74"/>
  <c r="L44" i="74"/>
  <c r="K44" i="74"/>
  <c r="J44" i="74"/>
  <c r="I44" i="74"/>
  <c r="H44" i="74"/>
  <c r="G44" i="74"/>
  <c r="F44" i="74"/>
  <c r="E44" i="74"/>
  <c r="D44" i="74"/>
  <c r="C44" i="74"/>
  <c r="B44" i="74"/>
  <c r="V34" i="74"/>
  <c r="V35" i="74" s="1"/>
  <c r="U34" i="74"/>
  <c r="T34" i="74"/>
  <c r="S34" i="74"/>
  <c r="S35" i="74" s="1"/>
  <c r="R34" i="74"/>
  <c r="R35" i="74" s="1"/>
  <c r="Q34" i="74"/>
  <c r="P34" i="74"/>
  <c r="O34" i="74"/>
  <c r="O35" i="74" s="1"/>
  <c r="N34" i="74"/>
  <c r="N35" i="74" s="1"/>
  <c r="M34" i="74"/>
  <c r="L34" i="74"/>
  <c r="K34" i="74"/>
  <c r="K35" i="74" s="1"/>
  <c r="J34" i="74"/>
  <c r="J35" i="74" s="1"/>
  <c r="I34" i="74"/>
  <c r="H34" i="74"/>
  <c r="G34" i="74"/>
  <c r="G35" i="74" s="1"/>
  <c r="F34" i="74"/>
  <c r="F35" i="74" s="1"/>
  <c r="E34" i="74"/>
  <c r="D34" i="74"/>
  <c r="C34" i="74"/>
  <c r="C35" i="74" s="1"/>
  <c r="B34" i="74"/>
  <c r="U66" i="74"/>
  <c r="W65" i="74"/>
  <c r="F39" i="73"/>
  <c r="G39" i="73"/>
  <c r="F40" i="73"/>
  <c r="G40" i="73"/>
  <c r="F41" i="73"/>
  <c r="G41" i="73"/>
  <c r="F42" i="73"/>
  <c r="G42" i="73"/>
  <c r="F43" i="73"/>
  <c r="G43" i="73"/>
  <c r="F44" i="73"/>
  <c r="G44" i="73"/>
  <c r="F45" i="73"/>
  <c r="G45" i="73"/>
  <c r="F46" i="73"/>
  <c r="G46" i="73"/>
  <c r="F47" i="73"/>
  <c r="G47" i="73"/>
  <c r="F48" i="73"/>
  <c r="G48" i="73"/>
  <c r="F49" i="73"/>
  <c r="G49" i="73"/>
  <c r="F50" i="73"/>
  <c r="G50" i="73"/>
  <c r="F51" i="73"/>
  <c r="G51" i="73"/>
  <c r="F52" i="73"/>
  <c r="G52" i="73"/>
  <c r="F53" i="73"/>
  <c r="G53" i="73"/>
  <c r="F54" i="73"/>
  <c r="G54" i="73"/>
  <c r="F55" i="73"/>
  <c r="G55" i="73"/>
  <c r="F56" i="73"/>
  <c r="G56" i="73"/>
  <c r="F57" i="73"/>
  <c r="G57" i="73"/>
  <c r="F58" i="73"/>
  <c r="G58" i="73"/>
  <c r="F60" i="73"/>
  <c r="G60" i="73"/>
  <c r="F61" i="73"/>
  <c r="G61" i="73"/>
  <c r="B35" i="74" l="1"/>
  <c r="W34" i="74"/>
  <c r="M67" i="74" s="1"/>
  <c r="H66" i="74"/>
  <c r="P66" i="74"/>
  <c r="B66" i="74"/>
  <c r="J66" i="74"/>
  <c r="R66" i="74"/>
  <c r="D66" i="74"/>
  <c r="L66" i="74"/>
  <c r="T66" i="74"/>
  <c r="F66" i="74"/>
  <c r="N66" i="74"/>
  <c r="V66" i="74"/>
  <c r="B65" i="74"/>
  <c r="F65" i="74"/>
  <c r="J65" i="74"/>
  <c r="N65" i="74"/>
  <c r="R65" i="74"/>
  <c r="V65" i="74"/>
  <c r="D35" i="74"/>
  <c r="H35" i="74"/>
  <c r="L35" i="74"/>
  <c r="P35" i="74"/>
  <c r="T35" i="74"/>
  <c r="D65" i="74"/>
  <c r="H65" i="74"/>
  <c r="L65" i="74"/>
  <c r="P65" i="74"/>
  <c r="T65" i="74"/>
  <c r="E35" i="74"/>
  <c r="I35" i="74"/>
  <c r="M35" i="74"/>
  <c r="Q35" i="74"/>
  <c r="U35" i="74"/>
  <c r="E65" i="74"/>
  <c r="I65" i="74"/>
  <c r="M65" i="74"/>
  <c r="Q65" i="74"/>
  <c r="U65" i="74"/>
  <c r="C66" i="74"/>
  <c r="G66" i="74"/>
  <c r="K66" i="74"/>
  <c r="O66" i="74"/>
  <c r="S66" i="74"/>
  <c r="W66" i="74"/>
  <c r="C65" i="74"/>
  <c r="G65" i="74"/>
  <c r="K65" i="74"/>
  <c r="O65" i="74"/>
  <c r="S65" i="74"/>
  <c r="E66" i="74"/>
  <c r="I66" i="74"/>
  <c r="M66" i="74"/>
  <c r="Q66" i="74"/>
  <c r="L67" i="74" l="1"/>
  <c r="V67" i="74"/>
  <c r="I67" i="74"/>
  <c r="D67" i="74"/>
  <c r="N67" i="74"/>
  <c r="O67" i="74"/>
  <c r="F67" i="74"/>
  <c r="T67" i="74"/>
  <c r="G67" i="74"/>
  <c r="Q67" i="74"/>
  <c r="P67" i="74"/>
  <c r="S67" i="74"/>
  <c r="C67" i="74"/>
  <c r="J67" i="74"/>
  <c r="W67" i="74"/>
  <c r="W35" i="74"/>
  <c r="B67" i="74"/>
  <c r="H67" i="74"/>
  <c r="K67" i="74"/>
  <c r="R67" i="74"/>
  <c r="U67" i="74"/>
  <c r="E67" i="74"/>
  <c r="P35" i="70" l="1"/>
  <c r="Q35" i="70"/>
  <c r="R35" i="70"/>
  <c r="S35" i="70"/>
  <c r="T35" i="70"/>
  <c r="U35" i="70"/>
  <c r="V35" i="70"/>
  <c r="B45" i="70"/>
  <c r="C45" i="70"/>
  <c r="D45" i="70"/>
  <c r="E45" i="70"/>
  <c r="F45" i="70"/>
  <c r="G45" i="70"/>
  <c r="H45" i="70"/>
  <c r="I45" i="70"/>
  <c r="J45" i="70"/>
  <c r="K45" i="70"/>
  <c r="L45" i="70"/>
  <c r="M45" i="70"/>
  <c r="N45" i="70"/>
  <c r="O45" i="70"/>
  <c r="P45" i="70"/>
  <c r="Q45" i="70"/>
  <c r="R45" i="70"/>
  <c r="S45" i="70"/>
  <c r="T45" i="70"/>
  <c r="U45" i="70"/>
  <c r="V45" i="70"/>
  <c r="W45" i="70"/>
  <c r="B46" i="70"/>
  <c r="C46" i="70"/>
  <c r="D46" i="70"/>
  <c r="E46" i="70"/>
  <c r="F46" i="70"/>
  <c r="G46" i="70"/>
  <c r="H46" i="70"/>
  <c r="I46" i="70"/>
  <c r="J46" i="70"/>
  <c r="K46" i="70"/>
  <c r="L46" i="70"/>
  <c r="M46" i="70"/>
  <c r="N46" i="70"/>
  <c r="O46" i="70"/>
  <c r="P46" i="70"/>
  <c r="Q46" i="70"/>
  <c r="R46" i="70"/>
  <c r="S46" i="70"/>
  <c r="T46" i="70"/>
  <c r="U46" i="70"/>
  <c r="V46" i="70"/>
  <c r="W46" i="70"/>
  <c r="B47" i="70"/>
  <c r="C47" i="70"/>
  <c r="D47" i="70"/>
  <c r="E47" i="70"/>
  <c r="F47" i="70"/>
  <c r="G47" i="70"/>
  <c r="H47" i="70"/>
  <c r="I47" i="70"/>
  <c r="J47" i="70"/>
  <c r="K47" i="70"/>
  <c r="L47" i="70"/>
  <c r="M47" i="70"/>
  <c r="N47" i="70"/>
  <c r="O47" i="70"/>
  <c r="P47" i="70"/>
  <c r="Q47" i="70"/>
  <c r="R47" i="70"/>
  <c r="S47" i="70"/>
  <c r="T47" i="70"/>
  <c r="U47" i="70"/>
  <c r="V47" i="70"/>
  <c r="W47" i="70"/>
  <c r="B48" i="70"/>
  <c r="C48" i="70"/>
  <c r="D48" i="70"/>
  <c r="E48" i="70"/>
  <c r="F48" i="70"/>
  <c r="G48" i="70"/>
  <c r="H48" i="70"/>
  <c r="I48" i="70"/>
  <c r="J48" i="70"/>
  <c r="K48" i="70"/>
  <c r="L48" i="70"/>
  <c r="M48" i="70"/>
  <c r="N48" i="70"/>
  <c r="O48" i="70"/>
  <c r="P48" i="70"/>
  <c r="Q48" i="70"/>
  <c r="R48" i="70"/>
  <c r="S48" i="70"/>
  <c r="T48" i="70"/>
  <c r="U48" i="70"/>
  <c r="V48" i="70"/>
  <c r="W48" i="70"/>
  <c r="B49" i="70"/>
  <c r="C49" i="70"/>
  <c r="D49" i="70"/>
  <c r="E49" i="70"/>
  <c r="F49" i="70"/>
  <c r="G49" i="70"/>
  <c r="H49" i="70"/>
  <c r="I49" i="70"/>
  <c r="J49" i="70"/>
  <c r="K49" i="70"/>
  <c r="L49" i="70"/>
  <c r="M49" i="70"/>
  <c r="N49" i="70"/>
  <c r="O49" i="70"/>
  <c r="P49" i="70"/>
  <c r="Q49" i="70"/>
  <c r="R49" i="70"/>
  <c r="S49" i="70"/>
  <c r="T49" i="70"/>
  <c r="U49" i="70"/>
  <c r="V49" i="70"/>
  <c r="W49" i="70"/>
  <c r="B50" i="70"/>
  <c r="C50" i="70"/>
  <c r="D50" i="70"/>
  <c r="E50" i="70"/>
  <c r="F50" i="70"/>
  <c r="G50" i="70"/>
  <c r="H50" i="70"/>
  <c r="I50" i="70"/>
  <c r="J50" i="70"/>
  <c r="K50" i="70"/>
  <c r="L50" i="70"/>
  <c r="M50" i="70"/>
  <c r="N50" i="70"/>
  <c r="O50" i="70"/>
  <c r="P50" i="70"/>
  <c r="Q50" i="70"/>
  <c r="R50" i="70"/>
  <c r="S50" i="70"/>
  <c r="T50" i="70"/>
  <c r="U50" i="70"/>
  <c r="V50" i="70"/>
  <c r="W50" i="70"/>
  <c r="B51" i="70"/>
  <c r="C51" i="70"/>
  <c r="D51" i="70"/>
  <c r="E51" i="70"/>
  <c r="F51" i="70"/>
  <c r="G51" i="70"/>
  <c r="H51" i="70"/>
  <c r="I51" i="70"/>
  <c r="J51" i="70"/>
  <c r="K51" i="70"/>
  <c r="L51" i="70"/>
  <c r="M51" i="70"/>
  <c r="N51" i="70"/>
  <c r="O51" i="70"/>
  <c r="P51" i="70"/>
  <c r="Q51" i="70"/>
  <c r="R51" i="70"/>
  <c r="S51" i="70"/>
  <c r="T51" i="70"/>
  <c r="U51" i="70"/>
  <c r="V51" i="70"/>
  <c r="W51" i="70"/>
  <c r="B52" i="70"/>
  <c r="C52" i="70"/>
  <c r="D52" i="70"/>
  <c r="E52" i="70"/>
  <c r="F52" i="70"/>
  <c r="G52" i="70"/>
  <c r="H52" i="70"/>
  <c r="I52" i="70"/>
  <c r="J52" i="70"/>
  <c r="K52" i="70"/>
  <c r="L52" i="70"/>
  <c r="M52" i="70"/>
  <c r="N52" i="70"/>
  <c r="O52" i="70"/>
  <c r="P52" i="70"/>
  <c r="Q52" i="70"/>
  <c r="R52" i="70"/>
  <c r="S52" i="70"/>
  <c r="T52" i="70"/>
  <c r="U52" i="70"/>
  <c r="V52" i="70"/>
  <c r="W52" i="70"/>
  <c r="B53" i="70"/>
  <c r="C53" i="70"/>
  <c r="D53" i="70"/>
  <c r="E53" i="70"/>
  <c r="F53" i="70"/>
  <c r="G53" i="70"/>
  <c r="H53" i="70"/>
  <c r="I53" i="70"/>
  <c r="J53" i="70"/>
  <c r="K53" i="70"/>
  <c r="L53" i="70"/>
  <c r="M53" i="70"/>
  <c r="N53" i="70"/>
  <c r="O53" i="70"/>
  <c r="P53" i="70"/>
  <c r="Q53" i="70"/>
  <c r="R53" i="70"/>
  <c r="S53" i="70"/>
  <c r="T53" i="70"/>
  <c r="U53" i="70"/>
  <c r="V53" i="70"/>
  <c r="W53" i="70"/>
  <c r="B54" i="70"/>
  <c r="C54" i="70"/>
  <c r="D54" i="70"/>
  <c r="E54" i="70"/>
  <c r="F54" i="70"/>
  <c r="G54" i="70"/>
  <c r="H54" i="70"/>
  <c r="I54" i="70"/>
  <c r="J54" i="70"/>
  <c r="K54" i="70"/>
  <c r="L54" i="70"/>
  <c r="M54" i="70"/>
  <c r="N54" i="70"/>
  <c r="O54" i="70"/>
  <c r="P54" i="70"/>
  <c r="Q54" i="70"/>
  <c r="R54" i="70"/>
  <c r="S54" i="70"/>
  <c r="T54" i="70"/>
  <c r="U54" i="70"/>
  <c r="V54" i="70"/>
  <c r="W54" i="70"/>
  <c r="B55" i="70"/>
  <c r="C55" i="70"/>
  <c r="D55" i="70"/>
  <c r="E55" i="70"/>
  <c r="F55" i="70"/>
  <c r="G55" i="70"/>
  <c r="H55" i="70"/>
  <c r="I55" i="70"/>
  <c r="J55" i="70"/>
  <c r="K55" i="70"/>
  <c r="L55" i="70"/>
  <c r="M55" i="70"/>
  <c r="N55" i="70"/>
  <c r="O55" i="70"/>
  <c r="P55" i="70"/>
  <c r="Q55" i="70"/>
  <c r="R55" i="70"/>
  <c r="S55" i="70"/>
  <c r="T55" i="70"/>
  <c r="U55" i="70"/>
  <c r="V55" i="70"/>
  <c r="W55" i="70"/>
  <c r="B56" i="70"/>
  <c r="C56" i="70"/>
  <c r="D56" i="70"/>
  <c r="E56" i="70"/>
  <c r="F56" i="70"/>
  <c r="G56" i="70"/>
  <c r="H56" i="70"/>
  <c r="I56" i="70"/>
  <c r="J56" i="70"/>
  <c r="K56" i="70"/>
  <c r="L56" i="70"/>
  <c r="M56" i="70"/>
  <c r="N56" i="70"/>
  <c r="O56" i="70"/>
  <c r="P56" i="70"/>
  <c r="Q56" i="70"/>
  <c r="R56" i="70"/>
  <c r="S56" i="70"/>
  <c r="T56" i="70"/>
  <c r="U56" i="70"/>
  <c r="V56" i="70"/>
  <c r="W56" i="70"/>
  <c r="B57" i="70"/>
  <c r="C57" i="70"/>
  <c r="D57" i="70"/>
  <c r="E57" i="70"/>
  <c r="F57" i="70"/>
  <c r="G57" i="70"/>
  <c r="H57" i="70"/>
  <c r="I57" i="70"/>
  <c r="J57" i="70"/>
  <c r="K57" i="70"/>
  <c r="L57" i="70"/>
  <c r="M57" i="70"/>
  <c r="N57" i="70"/>
  <c r="O57" i="70"/>
  <c r="P57" i="70"/>
  <c r="Q57" i="70"/>
  <c r="R57" i="70"/>
  <c r="S57" i="70"/>
  <c r="T57" i="70"/>
  <c r="U57" i="70"/>
  <c r="V57" i="70"/>
  <c r="W57" i="70"/>
  <c r="B58" i="70"/>
  <c r="C58" i="70"/>
  <c r="D58" i="70"/>
  <c r="E58" i="70"/>
  <c r="F58" i="70"/>
  <c r="G58" i="70"/>
  <c r="H58" i="70"/>
  <c r="I58" i="70"/>
  <c r="J58" i="70"/>
  <c r="K58" i="70"/>
  <c r="L58" i="70"/>
  <c r="M58" i="70"/>
  <c r="N58" i="70"/>
  <c r="O58" i="70"/>
  <c r="P58" i="70"/>
  <c r="Q58" i="70"/>
  <c r="R58" i="70"/>
  <c r="S58" i="70"/>
  <c r="T58" i="70"/>
  <c r="U58" i="70"/>
  <c r="V58" i="70"/>
  <c r="W58" i="70"/>
  <c r="B59" i="70"/>
  <c r="C59" i="70"/>
  <c r="D59" i="70"/>
  <c r="E59" i="70"/>
  <c r="F59" i="70"/>
  <c r="G59" i="70"/>
  <c r="H59" i="70"/>
  <c r="I59" i="70"/>
  <c r="J59" i="70"/>
  <c r="K59" i="70"/>
  <c r="L59" i="70"/>
  <c r="M59" i="70"/>
  <c r="N59" i="70"/>
  <c r="O59" i="70"/>
  <c r="P59" i="70"/>
  <c r="Q59" i="70"/>
  <c r="R59" i="70"/>
  <c r="S59" i="70"/>
  <c r="T59" i="70"/>
  <c r="U59" i="70"/>
  <c r="V59" i="70"/>
  <c r="W59" i="70"/>
  <c r="B60" i="70"/>
  <c r="C60" i="70"/>
  <c r="D60" i="70"/>
  <c r="E60" i="70"/>
  <c r="F60" i="70"/>
  <c r="G60" i="70"/>
  <c r="H60" i="70"/>
  <c r="I60" i="70"/>
  <c r="J60" i="70"/>
  <c r="K60" i="70"/>
  <c r="L60" i="70"/>
  <c r="M60" i="70"/>
  <c r="N60" i="70"/>
  <c r="O60" i="70"/>
  <c r="P60" i="70"/>
  <c r="Q60" i="70"/>
  <c r="R60" i="70"/>
  <c r="S60" i="70"/>
  <c r="T60" i="70"/>
  <c r="U60" i="70"/>
  <c r="V60" i="70"/>
  <c r="W60" i="70"/>
  <c r="B61" i="70"/>
  <c r="C61" i="70"/>
  <c r="D61" i="70"/>
  <c r="E61" i="70"/>
  <c r="F61" i="70"/>
  <c r="G61" i="70"/>
  <c r="H61" i="70"/>
  <c r="I61" i="70"/>
  <c r="J61" i="70"/>
  <c r="K61" i="70"/>
  <c r="L61" i="70"/>
  <c r="M61" i="70"/>
  <c r="N61" i="70"/>
  <c r="O61" i="70"/>
  <c r="P61" i="70"/>
  <c r="Q61" i="70"/>
  <c r="R61" i="70"/>
  <c r="S61" i="70"/>
  <c r="T61" i="70"/>
  <c r="U61" i="70"/>
  <c r="V61" i="70"/>
  <c r="W61" i="70"/>
  <c r="B62" i="70"/>
  <c r="C62" i="70"/>
  <c r="D62" i="70"/>
  <c r="E62" i="70"/>
  <c r="F62" i="70"/>
  <c r="G62" i="70"/>
  <c r="H62" i="70"/>
  <c r="I62" i="70"/>
  <c r="J62" i="70"/>
  <c r="K62" i="70"/>
  <c r="L62" i="70"/>
  <c r="M62" i="70"/>
  <c r="N62" i="70"/>
  <c r="O62" i="70"/>
  <c r="P62" i="70"/>
  <c r="Q62" i="70"/>
  <c r="R62" i="70"/>
  <c r="S62" i="70"/>
  <c r="T62" i="70"/>
  <c r="U62" i="70"/>
  <c r="V62" i="70"/>
  <c r="W62" i="70"/>
  <c r="B63" i="70"/>
  <c r="C63" i="70"/>
  <c r="D63" i="70"/>
  <c r="E63" i="70"/>
  <c r="F63" i="70"/>
  <c r="G63" i="70"/>
  <c r="H63" i="70"/>
  <c r="I63" i="70"/>
  <c r="J63" i="70"/>
  <c r="K63" i="70"/>
  <c r="L63" i="70"/>
  <c r="M63" i="70"/>
  <c r="N63" i="70"/>
  <c r="O63" i="70"/>
  <c r="P63" i="70"/>
  <c r="Q63" i="70"/>
  <c r="R63" i="70"/>
  <c r="S63" i="70"/>
  <c r="T63" i="70"/>
  <c r="U63" i="70"/>
  <c r="V63" i="70"/>
  <c r="W63" i="70"/>
  <c r="B64" i="70"/>
  <c r="C64" i="70"/>
  <c r="D64" i="70"/>
  <c r="E64" i="70"/>
  <c r="F64" i="70"/>
  <c r="G64" i="70"/>
  <c r="H64" i="70"/>
  <c r="I64" i="70"/>
  <c r="J64" i="70"/>
  <c r="K64" i="70"/>
  <c r="L64" i="70"/>
  <c r="M64" i="70"/>
  <c r="N64" i="70"/>
  <c r="O64" i="70"/>
  <c r="P64" i="70"/>
  <c r="Q64" i="70"/>
  <c r="R64" i="70"/>
  <c r="S64" i="70"/>
  <c r="T64" i="70"/>
  <c r="U64" i="70"/>
  <c r="V64" i="70"/>
  <c r="W64" i="70"/>
  <c r="C44" i="70"/>
  <c r="D44" i="70"/>
  <c r="E44" i="70"/>
  <c r="F44" i="70"/>
  <c r="G44" i="70"/>
  <c r="H44" i="70"/>
  <c r="I44" i="70"/>
  <c r="J44" i="70"/>
  <c r="K44" i="70"/>
  <c r="L44" i="70"/>
  <c r="M44" i="70"/>
  <c r="N44" i="70"/>
  <c r="O44" i="70"/>
  <c r="P44" i="70"/>
  <c r="Q44" i="70"/>
  <c r="R44" i="70"/>
  <c r="S44" i="70"/>
  <c r="T44" i="70"/>
  <c r="U44" i="70"/>
  <c r="V44" i="70"/>
  <c r="W44" i="70"/>
  <c r="B44" i="70"/>
  <c r="D31" i="49" l="1"/>
  <c r="D32" i="49" s="1"/>
  <c r="E31" i="49"/>
  <c r="E32" i="49" s="1"/>
  <c r="F31" i="49"/>
  <c r="F32" i="49" s="1"/>
  <c r="H31" i="49"/>
  <c r="H32" i="49" s="1"/>
  <c r="I31" i="49"/>
  <c r="B31" i="49"/>
  <c r="C31" i="49"/>
  <c r="C32" i="49" s="1"/>
  <c r="G31" i="49"/>
  <c r="G32" i="49" s="1"/>
  <c r="J10" i="49"/>
  <c r="J11" i="49"/>
  <c r="J12" i="49"/>
  <c r="J13" i="49"/>
  <c r="J14" i="49"/>
  <c r="J15" i="49"/>
  <c r="C44" i="49" s="1"/>
  <c r="J16" i="49"/>
  <c r="J17" i="49"/>
  <c r="J18" i="49"/>
  <c r="B47" i="49" s="1"/>
  <c r="J19" i="49"/>
  <c r="C48" i="49" s="1"/>
  <c r="J20" i="49"/>
  <c r="J21" i="49"/>
  <c r="J22" i="49"/>
  <c r="H51" i="49" s="1"/>
  <c r="J23" i="49"/>
  <c r="C52" i="49" s="1"/>
  <c r="J24" i="49"/>
  <c r="J25" i="49"/>
  <c r="J26" i="49"/>
  <c r="J27" i="49"/>
  <c r="J29" i="49"/>
  <c r="J30" i="49"/>
  <c r="J9" i="49"/>
  <c r="C40" i="49"/>
  <c r="E41" i="49"/>
  <c r="R42" i="65"/>
  <c r="C59" i="49" l="1"/>
  <c r="J31" i="49"/>
  <c r="C60" i="49" s="1"/>
  <c r="B58" i="49"/>
  <c r="B54" i="49"/>
  <c r="B46" i="49"/>
  <c r="B53" i="49"/>
  <c r="B44" i="49"/>
  <c r="B40" i="49"/>
  <c r="B50" i="49"/>
  <c r="B42" i="49"/>
  <c r="B49" i="49"/>
  <c r="B45" i="49"/>
  <c r="B41" i="49"/>
  <c r="B56" i="49"/>
  <c r="B52" i="49"/>
  <c r="B48" i="49"/>
  <c r="C56" i="49"/>
  <c r="C38" i="49"/>
  <c r="D55" i="49"/>
  <c r="E51" i="49"/>
  <c r="C47" i="49"/>
  <c r="D43" i="49"/>
  <c r="B39" i="49"/>
  <c r="I32" i="49"/>
  <c r="D51" i="49"/>
  <c r="C55" i="49"/>
  <c r="G43" i="49"/>
  <c r="I39" i="49"/>
  <c r="G55" i="49"/>
  <c r="F47" i="49"/>
  <c r="C43" i="49"/>
  <c r="E39" i="49"/>
  <c r="B59" i="49"/>
  <c r="F55" i="49"/>
  <c r="B55" i="49"/>
  <c r="G51" i="49"/>
  <c r="C51" i="49"/>
  <c r="I47" i="49"/>
  <c r="E47" i="49"/>
  <c r="F43" i="49"/>
  <c r="B43" i="49"/>
  <c r="H39" i="49"/>
  <c r="D39" i="49"/>
  <c r="I38" i="49"/>
  <c r="I55" i="49"/>
  <c r="E55" i="49"/>
  <c r="F51" i="49"/>
  <c r="B51" i="49"/>
  <c r="H47" i="49"/>
  <c r="D47" i="49"/>
  <c r="I43" i="49"/>
  <c r="E43" i="49"/>
  <c r="G39" i="49"/>
  <c r="C39" i="49"/>
  <c r="H38" i="49"/>
  <c r="H55" i="49"/>
  <c r="I51" i="49"/>
  <c r="E49" i="49"/>
  <c r="G47" i="49"/>
  <c r="H43" i="49"/>
  <c r="F39" i="49"/>
  <c r="B32" i="49"/>
  <c r="I58" i="49"/>
  <c r="D59" i="49"/>
  <c r="E53" i="49"/>
  <c r="E45" i="49"/>
  <c r="E60" i="49"/>
  <c r="I60" i="49"/>
  <c r="E38" i="49"/>
  <c r="D53" i="49"/>
  <c r="D49" i="49"/>
  <c r="D45" i="49"/>
  <c r="D41" i="49"/>
  <c r="D38" i="49"/>
  <c r="H56" i="49"/>
  <c r="H52" i="49"/>
  <c r="H48" i="49"/>
  <c r="H44" i="49"/>
  <c r="H40" i="49"/>
  <c r="H59" i="49"/>
  <c r="F59" i="49"/>
  <c r="E58" i="49"/>
  <c r="E54" i="49"/>
  <c r="E50" i="49"/>
  <c r="E46" i="49"/>
  <c r="E42" i="49"/>
  <c r="G38" i="49"/>
  <c r="I53" i="49"/>
  <c r="I49" i="49"/>
  <c r="I45" i="49"/>
  <c r="I41" i="49"/>
  <c r="B38" i="49"/>
  <c r="F38" i="49"/>
  <c r="E56" i="49"/>
  <c r="H53" i="49"/>
  <c r="E52" i="49"/>
  <c r="H49" i="49"/>
  <c r="E48" i="49"/>
  <c r="H45" i="49"/>
  <c r="E44" i="49"/>
  <c r="H41" i="49"/>
  <c r="E40" i="49"/>
  <c r="I59" i="49"/>
  <c r="E59" i="49"/>
  <c r="G56" i="49"/>
  <c r="I54" i="49"/>
  <c r="G52" i="49"/>
  <c r="I50" i="49"/>
  <c r="G48" i="49"/>
  <c r="I46" i="49"/>
  <c r="G44" i="49"/>
  <c r="I42" i="49"/>
  <c r="G40" i="49"/>
  <c r="G59" i="49"/>
  <c r="I56" i="49"/>
  <c r="D56" i="49"/>
  <c r="I52" i="49"/>
  <c r="D52" i="49"/>
  <c r="I48" i="49"/>
  <c r="D48" i="49"/>
  <c r="I44" i="49"/>
  <c r="D44" i="49"/>
  <c r="I40" i="49"/>
  <c r="D40" i="49"/>
  <c r="J28" i="49"/>
  <c r="H58" i="49"/>
  <c r="D58" i="49"/>
  <c r="H54" i="49"/>
  <c r="D54" i="49"/>
  <c r="H50" i="49"/>
  <c r="D50" i="49"/>
  <c r="H46" i="49"/>
  <c r="D46" i="49"/>
  <c r="H42" i="49"/>
  <c r="D42" i="49"/>
  <c r="G58" i="49"/>
  <c r="C58" i="49"/>
  <c r="G54" i="49"/>
  <c r="C54" i="49"/>
  <c r="G53" i="49"/>
  <c r="C53" i="49"/>
  <c r="G50" i="49"/>
  <c r="C50" i="49"/>
  <c r="G49" i="49"/>
  <c r="C49" i="49"/>
  <c r="G46" i="49"/>
  <c r="C46" i="49"/>
  <c r="G45" i="49"/>
  <c r="C45" i="49"/>
  <c r="G42" i="49"/>
  <c r="C42" i="49"/>
  <c r="G41" i="49"/>
  <c r="C41" i="49"/>
  <c r="F58" i="49"/>
  <c r="F56" i="49"/>
  <c r="F54" i="49"/>
  <c r="F53" i="49"/>
  <c r="F52" i="49"/>
  <c r="F50" i="49"/>
  <c r="F49" i="49"/>
  <c r="F48" i="49"/>
  <c r="F46" i="49"/>
  <c r="F45" i="49"/>
  <c r="F44" i="49"/>
  <c r="F42" i="49"/>
  <c r="F41" i="49"/>
  <c r="F40" i="49"/>
  <c r="R57" i="65"/>
  <c r="R53" i="65"/>
  <c r="R49" i="65"/>
  <c r="R45" i="65"/>
  <c r="R41" i="65"/>
  <c r="R56" i="65"/>
  <c r="R52" i="65"/>
  <c r="R48" i="65"/>
  <c r="R44" i="65"/>
  <c r="R40" i="65"/>
  <c r="R39" i="65"/>
  <c r="R55" i="65"/>
  <c r="R51" i="65"/>
  <c r="R47" i="65"/>
  <c r="R43" i="65"/>
  <c r="R58" i="65"/>
  <c r="R54" i="65"/>
  <c r="R50" i="65"/>
  <c r="R46" i="65"/>
  <c r="H60" i="49" l="1"/>
  <c r="D60" i="49"/>
  <c r="F60" i="49"/>
  <c r="G60" i="49"/>
  <c r="B60" i="49"/>
  <c r="D57" i="49"/>
  <c r="B57" i="49"/>
  <c r="E57" i="49"/>
  <c r="H57" i="49"/>
  <c r="C57" i="49"/>
  <c r="I57" i="49"/>
  <c r="F57" i="49"/>
  <c r="G57" i="49"/>
  <c r="C40" i="73"/>
  <c r="D40" i="73"/>
  <c r="E40" i="73"/>
  <c r="C41" i="73"/>
  <c r="D41" i="73"/>
  <c r="E41" i="73"/>
  <c r="C42" i="73"/>
  <c r="D42" i="73"/>
  <c r="E42" i="73"/>
  <c r="C43" i="73"/>
  <c r="D43" i="73"/>
  <c r="E43" i="73"/>
  <c r="C44" i="73"/>
  <c r="D44" i="73"/>
  <c r="E44" i="73"/>
  <c r="C45" i="73"/>
  <c r="D45" i="73"/>
  <c r="E45" i="73"/>
  <c r="C46" i="73"/>
  <c r="D46" i="73"/>
  <c r="E46" i="73"/>
  <c r="C47" i="73"/>
  <c r="D47" i="73"/>
  <c r="E47" i="73"/>
  <c r="C48" i="73"/>
  <c r="D48" i="73"/>
  <c r="E48" i="73"/>
  <c r="C49" i="73"/>
  <c r="D49" i="73"/>
  <c r="E49" i="73"/>
  <c r="C50" i="73"/>
  <c r="D50" i="73"/>
  <c r="E50" i="73"/>
  <c r="C51" i="73"/>
  <c r="D51" i="73"/>
  <c r="E51" i="73"/>
  <c r="C52" i="73"/>
  <c r="D52" i="73"/>
  <c r="E52" i="73"/>
  <c r="C53" i="73"/>
  <c r="D53" i="73"/>
  <c r="E53" i="73"/>
  <c r="C54" i="73"/>
  <c r="D54" i="73"/>
  <c r="E54" i="73"/>
  <c r="C55" i="73"/>
  <c r="D55" i="73"/>
  <c r="E55" i="73"/>
  <c r="C56" i="73"/>
  <c r="D56" i="73"/>
  <c r="E56" i="73"/>
  <c r="C57" i="73"/>
  <c r="D57" i="73"/>
  <c r="E57" i="73"/>
  <c r="C58" i="73"/>
  <c r="D58" i="73"/>
  <c r="E58" i="73"/>
  <c r="D39" i="73"/>
  <c r="E39" i="73"/>
  <c r="C39" i="73"/>
  <c r="B40" i="73"/>
  <c r="B41" i="73"/>
  <c r="B42" i="73"/>
  <c r="B43" i="73"/>
  <c r="B44" i="73"/>
  <c r="B45" i="73"/>
  <c r="B46" i="73"/>
  <c r="B47" i="73"/>
  <c r="B48" i="73"/>
  <c r="B49" i="73"/>
  <c r="B50" i="73"/>
  <c r="B51" i="73"/>
  <c r="B52" i="73"/>
  <c r="B53" i="73"/>
  <c r="B54" i="73"/>
  <c r="B55" i="73"/>
  <c r="B56" i="73"/>
  <c r="B57" i="73"/>
  <c r="B58" i="73"/>
  <c r="B59" i="73"/>
  <c r="B39" i="73"/>
  <c r="C29" i="73"/>
  <c r="C59" i="73" s="1"/>
  <c r="D29" i="73"/>
  <c r="D32" i="73" s="1"/>
  <c r="D62" i="73" s="1"/>
  <c r="E29" i="73"/>
  <c r="E32" i="73" s="1"/>
  <c r="E62" i="73" s="1"/>
  <c r="F29" i="73"/>
  <c r="G29" i="73"/>
  <c r="K31" i="71"/>
  <c r="K30" i="71"/>
  <c r="C29" i="71"/>
  <c r="B29" i="71"/>
  <c r="W34" i="70"/>
  <c r="O64" i="69"/>
  <c r="K60" i="72"/>
  <c r="K10" i="71"/>
  <c r="K11" i="71"/>
  <c r="K12" i="71"/>
  <c r="K13" i="71"/>
  <c r="K14" i="71"/>
  <c r="K15" i="71"/>
  <c r="K16" i="71"/>
  <c r="K17" i="71"/>
  <c r="K18" i="71"/>
  <c r="K19" i="71"/>
  <c r="K20" i="71"/>
  <c r="K24" i="71"/>
  <c r="K25" i="71"/>
  <c r="K26" i="71"/>
  <c r="K27" i="71"/>
  <c r="K28" i="71"/>
  <c r="K9" i="71"/>
  <c r="C32" i="73" l="1"/>
  <c r="C62" i="73" s="1"/>
  <c r="E29" i="71"/>
  <c r="C56" i="71"/>
  <c r="G56" i="71"/>
  <c r="D56" i="71"/>
  <c r="I56" i="71"/>
  <c r="J56" i="71"/>
  <c r="F56" i="71"/>
  <c r="B56" i="71"/>
  <c r="H56" i="71"/>
  <c r="H26" i="73"/>
  <c r="E56" i="71"/>
  <c r="C52" i="71"/>
  <c r="G52" i="71"/>
  <c r="B52" i="71"/>
  <c r="H52" i="71"/>
  <c r="H22" i="73"/>
  <c r="E52" i="71"/>
  <c r="D52" i="71"/>
  <c r="I52" i="71"/>
  <c r="J52" i="71"/>
  <c r="F52" i="71"/>
  <c r="C48" i="71"/>
  <c r="G48" i="71"/>
  <c r="D48" i="71"/>
  <c r="H48" i="71"/>
  <c r="F48" i="71"/>
  <c r="H18" i="73"/>
  <c r="E48" i="71"/>
  <c r="I48" i="71"/>
  <c r="B48" i="71"/>
  <c r="J48" i="71"/>
  <c r="C44" i="71"/>
  <c r="G44" i="71"/>
  <c r="D44" i="71"/>
  <c r="H44" i="71"/>
  <c r="I44" i="71"/>
  <c r="B44" i="71"/>
  <c r="J44" i="71"/>
  <c r="H14" i="73"/>
  <c r="E44" i="71"/>
  <c r="F44" i="71"/>
  <c r="C40" i="71"/>
  <c r="G40" i="71"/>
  <c r="D40" i="71"/>
  <c r="H40" i="71"/>
  <c r="F40" i="71"/>
  <c r="I40" i="71"/>
  <c r="B40" i="71"/>
  <c r="J40" i="71"/>
  <c r="H10" i="73"/>
  <c r="E40" i="71"/>
  <c r="C32" i="71"/>
  <c r="C33" i="71" s="1"/>
  <c r="I39" i="71"/>
  <c r="F39" i="71"/>
  <c r="B39" i="71"/>
  <c r="G39" i="71"/>
  <c r="E39" i="71"/>
  <c r="C39" i="71"/>
  <c r="H39" i="71"/>
  <c r="H9" i="73"/>
  <c r="D39" i="71"/>
  <c r="J39" i="71"/>
  <c r="D55" i="71"/>
  <c r="H55" i="71"/>
  <c r="H25" i="73"/>
  <c r="B55" i="71"/>
  <c r="G55" i="71"/>
  <c r="C55" i="71"/>
  <c r="I55" i="71"/>
  <c r="J55" i="71"/>
  <c r="E55" i="71"/>
  <c r="F55" i="71"/>
  <c r="D51" i="71"/>
  <c r="H51" i="71"/>
  <c r="H21" i="73"/>
  <c r="F51" i="71"/>
  <c r="B51" i="71"/>
  <c r="G51" i="71"/>
  <c r="C51" i="71"/>
  <c r="I51" i="71"/>
  <c r="J51" i="71"/>
  <c r="E51" i="71"/>
  <c r="D47" i="71"/>
  <c r="H47" i="71"/>
  <c r="H17" i="73"/>
  <c r="I47" i="71"/>
  <c r="F47" i="71"/>
  <c r="E47" i="71"/>
  <c r="G47" i="71"/>
  <c r="B47" i="71"/>
  <c r="J47" i="71"/>
  <c r="C47" i="71"/>
  <c r="D43" i="71"/>
  <c r="H43" i="71"/>
  <c r="H13" i="73"/>
  <c r="I43" i="71"/>
  <c r="B43" i="71"/>
  <c r="J43" i="71"/>
  <c r="C43" i="71"/>
  <c r="E43" i="71"/>
  <c r="F43" i="71"/>
  <c r="G43" i="71"/>
  <c r="C60" i="71"/>
  <c r="G60" i="71"/>
  <c r="J60" i="71"/>
  <c r="F60" i="71"/>
  <c r="B60" i="71"/>
  <c r="H60" i="71"/>
  <c r="E60" i="71"/>
  <c r="D60" i="71"/>
  <c r="I60" i="71"/>
  <c r="I58" i="71"/>
  <c r="E58" i="71"/>
  <c r="B58" i="71"/>
  <c r="G58" i="71"/>
  <c r="C58" i="71"/>
  <c r="H58" i="71"/>
  <c r="H28" i="73"/>
  <c r="D58" i="71"/>
  <c r="J58" i="71"/>
  <c r="F58" i="71"/>
  <c r="I54" i="71"/>
  <c r="E54" i="71"/>
  <c r="F54" i="71"/>
  <c r="B54" i="71"/>
  <c r="G54" i="71"/>
  <c r="C54" i="71"/>
  <c r="H54" i="71"/>
  <c r="H24" i="73"/>
  <c r="D54" i="71"/>
  <c r="J54" i="71"/>
  <c r="I50" i="71"/>
  <c r="E50" i="71"/>
  <c r="D50" i="71"/>
  <c r="J50" i="71"/>
  <c r="F50" i="71"/>
  <c r="B50" i="71"/>
  <c r="G50" i="71"/>
  <c r="C50" i="71"/>
  <c r="H50" i="71"/>
  <c r="H20" i="73"/>
  <c r="I46" i="71"/>
  <c r="E46" i="71"/>
  <c r="B46" i="71"/>
  <c r="F46" i="71"/>
  <c r="J46" i="71"/>
  <c r="G46" i="71"/>
  <c r="H16" i="73"/>
  <c r="H46" i="71"/>
  <c r="C46" i="71"/>
  <c r="D46" i="71"/>
  <c r="I42" i="71"/>
  <c r="E42" i="71"/>
  <c r="B42" i="71"/>
  <c r="F42" i="71"/>
  <c r="J42" i="71"/>
  <c r="C42" i="71"/>
  <c r="D42" i="71"/>
  <c r="H12" i="73"/>
  <c r="G42" i="71"/>
  <c r="H42" i="71"/>
  <c r="B61" i="71"/>
  <c r="F61" i="71"/>
  <c r="J61" i="71"/>
  <c r="G61" i="71"/>
  <c r="C61" i="71"/>
  <c r="H61" i="71"/>
  <c r="D61" i="71"/>
  <c r="I61" i="71"/>
  <c r="E61" i="71"/>
  <c r="B57" i="71"/>
  <c r="F57" i="71"/>
  <c r="J57" i="71"/>
  <c r="H27" i="73"/>
  <c r="E57" i="71"/>
  <c r="G57" i="71"/>
  <c r="C57" i="71"/>
  <c r="H57" i="71"/>
  <c r="D57" i="71"/>
  <c r="I57" i="71"/>
  <c r="B53" i="71"/>
  <c r="F53" i="71"/>
  <c r="J53" i="71"/>
  <c r="D53" i="71"/>
  <c r="I53" i="71"/>
  <c r="H23" i="73"/>
  <c r="E53" i="71"/>
  <c r="G53" i="71"/>
  <c r="C53" i="71"/>
  <c r="H53" i="71"/>
  <c r="B49" i="71"/>
  <c r="F49" i="71"/>
  <c r="J49" i="71"/>
  <c r="C49" i="71"/>
  <c r="H49" i="71"/>
  <c r="D49" i="71"/>
  <c r="I49" i="71"/>
  <c r="H19" i="73"/>
  <c r="E49" i="71"/>
  <c r="G49" i="71"/>
  <c r="B45" i="71"/>
  <c r="F45" i="71"/>
  <c r="J45" i="71"/>
  <c r="C45" i="71"/>
  <c r="G45" i="71"/>
  <c r="H45" i="71"/>
  <c r="I45" i="71"/>
  <c r="D45" i="71"/>
  <c r="H15" i="73"/>
  <c r="E45" i="71"/>
  <c r="B41" i="71"/>
  <c r="F41" i="71"/>
  <c r="J41" i="71"/>
  <c r="C41" i="71"/>
  <c r="G41" i="71"/>
  <c r="D41" i="71"/>
  <c r="H11" i="73"/>
  <c r="E41" i="71"/>
  <c r="H41" i="71"/>
  <c r="I41" i="71"/>
  <c r="B32" i="71"/>
  <c r="G32" i="73"/>
  <c r="G62" i="73" s="1"/>
  <c r="G59" i="73"/>
  <c r="F32" i="73"/>
  <c r="F62" i="73" s="1"/>
  <c r="F59" i="73"/>
  <c r="E59" i="73"/>
  <c r="D59" i="73"/>
  <c r="B35" i="70"/>
  <c r="L35" i="70"/>
  <c r="H35" i="70"/>
  <c r="D35" i="70"/>
  <c r="O35" i="70"/>
  <c r="K35" i="70"/>
  <c r="G35" i="70"/>
  <c r="C35" i="70"/>
  <c r="N35" i="70"/>
  <c r="J35" i="70"/>
  <c r="F35" i="70"/>
  <c r="B65" i="70"/>
  <c r="F65" i="70"/>
  <c r="J65" i="70"/>
  <c r="N65" i="70"/>
  <c r="R65" i="70"/>
  <c r="V65" i="70"/>
  <c r="H65" i="70"/>
  <c r="P65" i="70"/>
  <c r="I65" i="70"/>
  <c r="U65" i="70"/>
  <c r="C65" i="70"/>
  <c r="G65" i="70"/>
  <c r="K65" i="70"/>
  <c r="O65" i="70"/>
  <c r="S65" i="70"/>
  <c r="W65" i="70"/>
  <c r="D65" i="70"/>
  <c r="L65" i="70"/>
  <c r="T65" i="70"/>
  <c r="E65" i="70"/>
  <c r="M65" i="70"/>
  <c r="Q65" i="70"/>
  <c r="M35" i="70"/>
  <c r="I35" i="70"/>
  <c r="E35" i="70"/>
  <c r="D66" i="70"/>
  <c r="H66" i="70"/>
  <c r="L66" i="70"/>
  <c r="P66" i="70"/>
  <c r="T66" i="70"/>
  <c r="B66" i="70"/>
  <c r="J66" i="70"/>
  <c r="R66" i="70"/>
  <c r="G66" i="70"/>
  <c r="O66" i="70"/>
  <c r="W66" i="70"/>
  <c r="E66" i="70"/>
  <c r="I66" i="70"/>
  <c r="M66" i="70"/>
  <c r="Q66" i="70"/>
  <c r="U66" i="70"/>
  <c r="F66" i="70"/>
  <c r="N66" i="70"/>
  <c r="V66" i="70"/>
  <c r="C66" i="70"/>
  <c r="K66" i="70"/>
  <c r="S66" i="70"/>
  <c r="K63" i="72"/>
  <c r="K29" i="71"/>
  <c r="C59" i="71" s="1"/>
  <c r="F33" i="71"/>
  <c r="D33" i="71"/>
  <c r="J33" i="71"/>
  <c r="G33" i="71"/>
  <c r="I33" i="71"/>
  <c r="B33" i="71" l="1"/>
  <c r="D59" i="71"/>
  <c r="H29" i="73"/>
  <c r="I59" i="71"/>
  <c r="K32" i="71"/>
  <c r="B62" i="71" s="1"/>
  <c r="G59" i="71"/>
  <c r="F59" i="71"/>
  <c r="H59" i="71"/>
  <c r="J59" i="71"/>
  <c r="B59" i="71"/>
  <c r="G33" i="73"/>
  <c r="K64" i="72"/>
  <c r="F33" i="73"/>
  <c r="H33" i="71"/>
  <c r="P41" i="69"/>
  <c r="P42" i="69"/>
  <c r="P43" i="69"/>
  <c r="P44" i="69"/>
  <c r="P45" i="69"/>
  <c r="P46" i="69"/>
  <c r="P47" i="69"/>
  <c r="P48" i="69"/>
  <c r="P49" i="69"/>
  <c r="P50" i="69"/>
  <c r="P51" i="69"/>
  <c r="P52" i="69"/>
  <c r="P53" i="69"/>
  <c r="P54" i="69"/>
  <c r="P55" i="69"/>
  <c r="P56" i="69"/>
  <c r="P57" i="69"/>
  <c r="P59" i="69"/>
  <c r="P60" i="69"/>
  <c r="P40" i="69"/>
  <c r="C35" i="57"/>
  <c r="D35" i="57"/>
  <c r="E35" i="57"/>
  <c r="F35" i="57"/>
  <c r="G35" i="57"/>
  <c r="H35" i="57"/>
  <c r="I35" i="57"/>
  <c r="J35" i="57"/>
  <c r="K35" i="57"/>
  <c r="C36" i="57"/>
  <c r="D36" i="57"/>
  <c r="E36" i="57"/>
  <c r="F36" i="57"/>
  <c r="G36" i="57"/>
  <c r="H36" i="57"/>
  <c r="I36" i="57"/>
  <c r="J36" i="57"/>
  <c r="K36" i="57"/>
  <c r="C37" i="57"/>
  <c r="D37" i="57"/>
  <c r="E37" i="57"/>
  <c r="F37" i="57"/>
  <c r="G37" i="57"/>
  <c r="H37" i="57"/>
  <c r="I37" i="57"/>
  <c r="J37" i="57"/>
  <c r="K37" i="57"/>
  <c r="C38" i="57"/>
  <c r="D38" i="57"/>
  <c r="E38" i="57"/>
  <c r="F38" i="57"/>
  <c r="G38" i="57"/>
  <c r="H38" i="57"/>
  <c r="I38" i="57"/>
  <c r="J38" i="57"/>
  <c r="K38" i="57"/>
  <c r="C39" i="57"/>
  <c r="D39" i="57"/>
  <c r="E39" i="57"/>
  <c r="F39" i="57"/>
  <c r="G39" i="57"/>
  <c r="H39" i="57"/>
  <c r="I39" i="57"/>
  <c r="J39" i="57"/>
  <c r="K39" i="57"/>
  <c r="C40" i="57"/>
  <c r="D40" i="57"/>
  <c r="E40" i="57"/>
  <c r="F40" i="57"/>
  <c r="G40" i="57"/>
  <c r="H40" i="57"/>
  <c r="I40" i="57"/>
  <c r="J40" i="57"/>
  <c r="K40" i="57"/>
  <c r="C41" i="57"/>
  <c r="D41" i="57"/>
  <c r="E41" i="57"/>
  <c r="F41" i="57"/>
  <c r="G41" i="57"/>
  <c r="H41" i="57"/>
  <c r="I41" i="57"/>
  <c r="J41" i="57"/>
  <c r="K41" i="57"/>
  <c r="C42" i="57"/>
  <c r="D42" i="57"/>
  <c r="E42" i="57"/>
  <c r="F42" i="57"/>
  <c r="G42" i="57"/>
  <c r="H42" i="57"/>
  <c r="I42" i="57"/>
  <c r="J42" i="57"/>
  <c r="K42" i="57"/>
  <c r="C43" i="57"/>
  <c r="D43" i="57"/>
  <c r="E43" i="57"/>
  <c r="F43" i="57"/>
  <c r="G43" i="57"/>
  <c r="H43" i="57"/>
  <c r="I43" i="57"/>
  <c r="J43" i="57"/>
  <c r="K43" i="57"/>
  <c r="C44" i="57"/>
  <c r="D44" i="57"/>
  <c r="E44" i="57"/>
  <c r="F44" i="57"/>
  <c r="G44" i="57"/>
  <c r="H44" i="57"/>
  <c r="I44" i="57"/>
  <c r="J44" i="57"/>
  <c r="K44" i="57"/>
  <c r="C45" i="57"/>
  <c r="D45" i="57"/>
  <c r="E45" i="57"/>
  <c r="F45" i="57"/>
  <c r="G45" i="57"/>
  <c r="H45" i="57"/>
  <c r="I45" i="57"/>
  <c r="J45" i="57"/>
  <c r="K45" i="57"/>
  <c r="C46" i="57"/>
  <c r="D46" i="57"/>
  <c r="E46" i="57"/>
  <c r="F46" i="57"/>
  <c r="G46" i="57"/>
  <c r="H46" i="57"/>
  <c r="I46" i="57"/>
  <c r="J46" i="57"/>
  <c r="K46" i="57"/>
  <c r="C47" i="57"/>
  <c r="D47" i="57"/>
  <c r="E47" i="57"/>
  <c r="F47" i="57"/>
  <c r="G47" i="57"/>
  <c r="H47" i="57"/>
  <c r="I47" i="57"/>
  <c r="J47" i="57"/>
  <c r="K47" i="57"/>
  <c r="C48" i="57"/>
  <c r="D48" i="57"/>
  <c r="E48" i="57"/>
  <c r="F48" i="57"/>
  <c r="G48" i="57"/>
  <c r="H48" i="57"/>
  <c r="I48" i="57"/>
  <c r="J48" i="57"/>
  <c r="K48" i="57"/>
  <c r="C49" i="57"/>
  <c r="D49" i="57"/>
  <c r="E49" i="57"/>
  <c r="F49" i="57"/>
  <c r="G49" i="57"/>
  <c r="H49" i="57"/>
  <c r="I49" i="57"/>
  <c r="J49" i="57"/>
  <c r="K49" i="57"/>
  <c r="C50" i="57"/>
  <c r="D50" i="57"/>
  <c r="E50" i="57"/>
  <c r="F50" i="57"/>
  <c r="G50" i="57"/>
  <c r="H50" i="57"/>
  <c r="I50" i="57"/>
  <c r="J50" i="57"/>
  <c r="K50" i="57"/>
  <c r="C51" i="57"/>
  <c r="D51" i="57"/>
  <c r="E51" i="57"/>
  <c r="F51" i="57"/>
  <c r="G51" i="57"/>
  <c r="H51" i="57"/>
  <c r="I51" i="57"/>
  <c r="J51" i="57"/>
  <c r="K51" i="57"/>
  <c r="C52" i="57"/>
  <c r="D52" i="57"/>
  <c r="E52" i="57"/>
  <c r="F52" i="57"/>
  <c r="G52" i="57"/>
  <c r="H52" i="57"/>
  <c r="I52" i="57"/>
  <c r="J52" i="57"/>
  <c r="K52" i="57"/>
  <c r="C53" i="57"/>
  <c r="D53" i="57"/>
  <c r="E53" i="57"/>
  <c r="F53" i="57"/>
  <c r="G53" i="57"/>
  <c r="H53" i="57"/>
  <c r="I53" i="57"/>
  <c r="J53" i="57"/>
  <c r="K53" i="57"/>
  <c r="D34" i="57"/>
  <c r="E34" i="57"/>
  <c r="F34" i="57"/>
  <c r="G34" i="57"/>
  <c r="H34" i="57"/>
  <c r="I34" i="57"/>
  <c r="J34" i="57"/>
  <c r="K34" i="57"/>
  <c r="C34" i="57"/>
  <c r="C35" i="56"/>
  <c r="D35" i="56"/>
  <c r="E35" i="56"/>
  <c r="F35" i="56"/>
  <c r="G35" i="56"/>
  <c r="H35" i="56"/>
  <c r="I35" i="56"/>
  <c r="J35" i="56"/>
  <c r="K35" i="56"/>
  <c r="L35" i="56"/>
  <c r="M35" i="56"/>
  <c r="N35" i="56"/>
  <c r="C36" i="56"/>
  <c r="D36" i="56"/>
  <c r="E36" i="56"/>
  <c r="F36" i="56"/>
  <c r="G36" i="56"/>
  <c r="H36" i="56"/>
  <c r="I36" i="56"/>
  <c r="J36" i="56"/>
  <c r="K36" i="56"/>
  <c r="L36" i="56"/>
  <c r="M36" i="56"/>
  <c r="N36" i="56"/>
  <c r="C37" i="56"/>
  <c r="D37" i="56"/>
  <c r="E37" i="56"/>
  <c r="F37" i="56"/>
  <c r="G37" i="56"/>
  <c r="H37" i="56"/>
  <c r="I37" i="56"/>
  <c r="J37" i="56"/>
  <c r="K37" i="56"/>
  <c r="L37" i="56"/>
  <c r="M37" i="56"/>
  <c r="N37" i="56"/>
  <c r="C38" i="56"/>
  <c r="D38" i="56"/>
  <c r="E38" i="56"/>
  <c r="F38" i="56"/>
  <c r="G38" i="56"/>
  <c r="H38" i="56"/>
  <c r="I38" i="56"/>
  <c r="J38" i="56"/>
  <c r="K38" i="56"/>
  <c r="L38" i="56"/>
  <c r="M38" i="56"/>
  <c r="N38" i="56"/>
  <c r="C39" i="56"/>
  <c r="D39" i="56"/>
  <c r="E39" i="56"/>
  <c r="F39" i="56"/>
  <c r="G39" i="56"/>
  <c r="H39" i="56"/>
  <c r="I39" i="56"/>
  <c r="J39" i="56"/>
  <c r="K39" i="56"/>
  <c r="L39" i="56"/>
  <c r="M39" i="56"/>
  <c r="N39" i="56"/>
  <c r="C40" i="56"/>
  <c r="D40" i="56"/>
  <c r="E40" i="56"/>
  <c r="F40" i="56"/>
  <c r="G40" i="56"/>
  <c r="H40" i="56"/>
  <c r="I40" i="56"/>
  <c r="J40" i="56"/>
  <c r="K40" i="56"/>
  <c r="L40" i="56"/>
  <c r="M40" i="56"/>
  <c r="N40" i="56"/>
  <c r="C41" i="56"/>
  <c r="D41" i="56"/>
  <c r="E41" i="56"/>
  <c r="F41" i="56"/>
  <c r="G41" i="56"/>
  <c r="H41" i="56"/>
  <c r="I41" i="56"/>
  <c r="J41" i="56"/>
  <c r="K41" i="56"/>
  <c r="L41" i="56"/>
  <c r="M41" i="56"/>
  <c r="N41" i="56"/>
  <c r="C42" i="56"/>
  <c r="D42" i="56"/>
  <c r="E42" i="56"/>
  <c r="F42" i="56"/>
  <c r="G42" i="56"/>
  <c r="H42" i="56"/>
  <c r="I42" i="56"/>
  <c r="J42" i="56"/>
  <c r="K42" i="56"/>
  <c r="L42" i="56"/>
  <c r="M42" i="56"/>
  <c r="N42" i="56"/>
  <c r="C43" i="56"/>
  <c r="D43" i="56"/>
  <c r="E43" i="56"/>
  <c r="F43" i="56"/>
  <c r="G43" i="56"/>
  <c r="H43" i="56"/>
  <c r="I43" i="56"/>
  <c r="J43" i="56"/>
  <c r="K43" i="56"/>
  <c r="L43" i="56"/>
  <c r="M43" i="56"/>
  <c r="N43" i="56"/>
  <c r="C44" i="56"/>
  <c r="D44" i="56"/>
  <c r="E44" i="56"/>
  <c r="F44" i="56"/>
  <c r="G44" i="56"/>
  <c r="H44" i="56"/>
  <c r="I44" i="56"/>
  <c r="J44" i="56"/>
  <c r="K44" i="56"/>
  <c r="L44" i="56"/>
  <c r="M44" i="56"/>
  <c r="N44" i="56"/>
  <c r="C45" i="56"/>
  <c r="D45" i="56"/>
  <c r="E45" i="56"/>
  <c r="F45" i="56"/>
  <c r="G45" i="56"/>
  <c r="H45" i="56"/>
  <c r="I45" i="56"/>
  <c r="J45" i="56"/>
  <c r="K45" i="56"/>
  <c r="L45" i="56"/>
  <c r="M45" i="56"/>
  <c r="N45" i="56"/>
  <c r="C46" i="56"/>
  <c r="D46" i="56"/>
  <c r="E46" i="56"/>
  <c r="F46" i="56"/>
  <c r="G46" i="56"/>
  <c r="H46" i="56"/>
  <c r="I46" i="56"/>
  <c r="J46" i="56"/>
  <c r="K46" i="56"/>
  <c r="L46" i="56"/>
  <c r="M46" i="56"/>
  <c r="N46" i="56"/>
  <c r="C47" i="56"/>
  <c r="D47" i="56"/>
  <c r="E47" i="56"/>
  <c r="F47" i="56"/>
  <c r="G47" i="56"/>
  <c r="H47" i="56"/>
  <c r="I47" i="56"/>
  <c r="J47" i="56"/>
  <c r="K47" i="56"/>
  <c r="L47" i="56"/>
  <c r="M47" i="56"/>
  <c r="N47" i="56"/>
  <c r="C48" i="56"/>
  <c r="D48" i="56"/>
  <c r="E48" i="56"/>
  <c r="F48" i="56"/>
  <c r="G48" i="56"/>
  <c r="H48" i="56"/>
  <c r="I48" i="56"/>
  <c r="J48" i="56"/>
  <c r="K48" i="56"/>
  <c r="L48" i="56"/>
  <c r="M48" i="56"/>
  <c r="N48" i="56"/>
  <c r="C49" i="56"/>
  <c r="D49" i="56"/>
  <c r="E49" i="56"/>
  <c r="F49" i="56"/>
  <c r="G49" i="56"/>
  <c r="H49" i="56"/>
  <c r="I49" i="56"/>
  <c r="J49" i="56"/>
  <c r="K49" i="56"/>
  <c r="L49" i="56"/>
  <c r="M49" i="56"/>
  <c r="N49" i="56"/>
  <c r="C50" i="56"/>
  <c r="D50" i="56"/>
  <c r="E50" i="56"/>
  <c r="F50" i="56"/>
  <c r="G50" i="56"/>
  <c r="H50" i="56"/>
  <c r="I50" i="56"/>
  <c r="J50" i="56"/>
  <c r="K50" i="56"/>
  <c r="L50" i="56"/>
  <c r="M50" i="56"/>
  <c r="N50" i="56"/>
  <c r="C51" i="56"/>
  <c r="D51" i="56"/>
  <c r="E51" i="56"/>
  <c r="F51" i="56"/>
  <c r="G51" i="56"/>
  <c r="H51" i="56"/>
  <c r="I51" i="56"/>
  <c r="J51" i="56"/>
  <c r="K51" i="56"/>
  <c r="L51" i="56"/>
  <c r="M51" i="56"/>
  <c r="N51" i="56"/>
  <c r="C52" i="56"/>
  <c r="D52" i="56"/>
  <c r="E52" i="56"/>
  <c r="F52" i="56"/>
  <c r="G52" i="56"/>
  <c r="H52" i="56"/>
  <c r="I52" i="56"/>
  <c r="J52" i="56"/>
  <c r="K52" i="56"/>
  <c r="L52" i="56"/>
  <c r="M52" i="56"/>
  <c r="N52" i="56"/>
  <c r="C53" i="56"/>
  <c r="D53" i="56"/>
  <c r="E53" i="56"/>
  <c r="F53" i="56"/>
  <c r="G53" i="56"/>
  <c r="H53" i="56"/>
  <c r="I53" i="56"/>
  <c r="J53" i="56"/>
  <c r="K53" i="56"/>
  <c r="L53" i="56"/>
  <c r="M53" i="56"/>
  <c r="N53" i="56"/>
  <c r="D34" i="56"/>
  <c r="E34" i="56"/>
  <c r="F34" i="56"/>
  <c r="G34" i="56"/>
  <c r="H34" i="56"/>
  <c r="I34" i="56"/>
  <c r="J34" i="56"/>
  <c r="K34" i="56"/>
  <c r="L34" i="56"/>
  <c r="M34" i="56"/>
  <c r="N34" i="56"/>
  <c r="C34" i="56"/>
  <c r="C35" i="55"/>
  <c r="D35" i="55"/>
  <c r="E35" i="55"/>
  <c r="F35" i="55"/>
  <c r="G35" i="55"/>
  <c r="H35" i="55"/>
  <c r="I35" i="55"/>
  <c r="J35" i="55"/>
  <c r="K35" i="55"/>
  <c r="L35" i="55"/>
  <c r="M35" i="55"/>
  <c r="N35" i="55"/>
  <c r="C36" i="55"/>
  <c r="D36" i="55"/>
  <c r="E36" i="55"/>
  <c r="F36" i="55"/>
  <c r="G36" i="55"/>
  <c r="H36" i="55"/>
  <c r="I36" i="55"/>
  <c r="J36" i="55"/>
  <c r="K36" i="55"/>
  <c r="L36" i="55"/>
  <c r="M36" i="55"/>
  <c r="N36" i="55"/>
  <c r="C37" i="55"/>
  <c r="D37" i="55"/>
  <c r="E37" i="55"/>
  <c r="F37" i="55"/>
  <c r="G37" i="55"/>
  <c r="H37" i="55"/>
  <c r="I37" i="55"/>
  <c r="J37" i="55"/>
  <c r="K37" i="55"/>
  <c r="L37" i="55"/>
  <c r="M37" i="55"/>
  <c r="N37" i="55"/>
  <c r="C38" i="55"/>
  <c r="D38" i="55"/>
  <c r="E38" i="55"/>
  <c r="F38" i="55"/>
  <c r="G38" i="55"/>
  <c r="H38" i="55"/>
  <c r="I38" i="55"/>
  <c r="J38" i="55"/>
  <c r="K38" i="55"/>
  <c r="L38" i="55"/>
  <c r="M38" i="55"/>
  <c r="N38" i="55"/>
  <c r="C39" i="55"/>
  <c r="D39" i="55"/>
  <c r="E39" i="55"/>
  <c r="F39" i="55"/>
  <c r="G39" i="55"/>
  <c r="H39" i="55"/>
  <c r="I39" i="55"/>
  <c r="J39" i="55"/>
  <c r="K39" i="55"/>
  <c r="L39" i="55"/>
  <c r="M39" i="55"/>
  <c r="N39" i="55"/>
  <c r="C40" i="55"/>
  <c r="D40" i="55"/>
  <c r="E40" i="55"/>
  <c r="F40" i="55"/>
  <c r="G40" i="55"/>
  <c r="H40" i="55"/>
  <c r="I40" i="55"/>
  <c r="J40" i="55"/>
  <c r="K40" i="55"/>
  <c r="L40" i="55"/>
  <c r="M40" i="55"/>
  <c r="N40" i="55"/>
  <c r="C41" i="55"/>
  <c r="D41" i="55"/>
  <c r="E41" i="55"/>
  <c r="F41" i="55"/>
  <c r="G41" i="55"/>
  <c r="H41" i="55"/>
  <c r="I41" i="55"/>
  <c r="J41" i="55"/>
  <c r="K41" i="55"/>
  <c r="L41" i="55"/>
  <c r="M41" i="55"/>
  <c r="N41" i="55"/>
  <c r="C42" i="55"/>
  <c r="D42" i="55"/>
  <c r="E42" i="55"/>
  <c r="F42" i="55"/>
  <c r="G42" i="55"/>
  <c r="H42" i="55"/>
  <c r="I42" i="55"/>
  <c r="J42" i="55"/>
  <c r="K42" i="55"/>
  <c r="L42" i="55"/>
  <c r="M42" i="55"/>
  <c r="N42" i="55"/>
  <c r="C43" i="55"/>
  <c r="D43" i="55"/>
  <c r="E43" i="55"/>
  <c r="F43" i="55"/>
  <c r="G43" i="55"/>
  <c r="H43" i="55"/>
  <c r="I43" i="55"/>
  <c r="J43" i="55"/>
  <c r="K43" i="55"/>
  <c r="L43" i="55"/>
  <c r="M43" i="55"/>
  <c r="N43" i="55"/>
  <c r="C44" i="55"/>
  <c r="D44" i="55"/>
  <c r="E44" i="55"/>
  <c r="F44" i="55"/>
  <c r="G44" i="55"/>
  <c r="H44" i="55"/>
  <c r="I44" i="55"/>
  <c r="J44" i="55"/>
  <c r="K44" i="55"/>
  <c r="L44" i="55"/>
  <c r="M44" i="55"/>
  <c r="N44" i="55"/>
  <c r="C45" i="55"/>
  <c r="D45" i="55"/>
  <c r="E45" i="55"/>
  <c r="F45" i="55"/>
  <c r="G45" i="55"/>
  <c r="H45" i="55"/>
  <c r="I45" i="55"/>
  <c r="J45" i="55"/>
  <c r="K45" i="55"/>
  <c r="L45" i="55"/>
  <c r="M45" i="55"/>
  <c r="N45" i="55"/>
  <c r="C46" i="55"/>
  <c r="D46" i="55"/>
  <c r="E46" i="55"/>
  <c r="F46" i="55"/>
  <c r="G46" i="55"/>
  <c r="H46" i="55"/>
  <c r="I46" i="55"/>
  <c r="J46" i="55"/>
  <c r="K46" i="55"/>
  <c r="L46" i="55"/>
  <c r="M46" i="55"/>
  <c r="N46" i="55"/>
  <c r="C47" i="55"/>
  <c r="D47" i="55"/>
  <c r="E47" i="55"/>
  <c r="F47" i="55"/>
  <c r="G47" i="55"/>
  <c r="H47" i="55"/>
  <c r="I47" i="55"/>
  <c r="J47" i="55"/>
  <c r="K47" i="55"/>
  <c r="L47" i="55"/>
  <c r="M47" i="55"/>
  <c r="N47" i="55"/>
  <c r="C48" i="55"/>
  <c r="D48" i="55"/>
  <c r="E48" i="55"/>
  <c r="F48" i="55"/>
  <c r="G48" i="55"/>
  <c r="H48" i="55"/>
  <c r="I48" i="55"/>
  <c r="J48" i="55"/>
  <c r="K48" i="55"/>
  <c r="L48" i="55"/>
  <c r="M48" i="55"/>
  <c r="N48" i="55"/>
  <c r="C49" i="55"/>
  <c r="D49" i="55"/>
  <c r="E49" i="55"/>
  <c r="F49" i="55"/>
  <c r="G49" i="55"/>
  <c r="H49" i="55"/>
  <c r="I49" i="55"/>
  <c r="J49" i="55"/>
  <c r="K49" i="55"/>
  <c r="L49" i="55"/>
  <c r="M49" i="55"/>
  <c r="N49" i="55"/>
  <c r="C50" i="55"/>
  <c r="D50" i="55"/>
  <c r="E50" i="55"/>
  <c r="F50" i="55"/>
  <c r="G50" i="55"/>
  <c r="H50" i="55"/>
  <c r="I50" i="55"/>
  <c r="J50" i="55"/>
  <c r="K50" i="55"/>
  <c r="L50" i="55"/>
  <c r="M50" i="55"/>
  <c r="N50" i="55"/>
  <c r="C51" i="55"/>
  <c r="D51" i="55"/>
  <c r="E51" i="55"/>
  <c r="F51" i="55"/>
  <c r="G51" i="55"/>
  <c r="H51" i="55"/>
  <c r="I51" i="55"/>
  <c r="J51" i="55"/>
  <c r="K51" i="55"/>
  <c r="L51" i="55"/>
  <c r="M51" i="55"/>
  <c r="N51" i="55"/>
  <c r="C52" i="55"/>
  <c r="D52" i="55"/>
  <c r="E52" i="55"/>
  <c r="F52" i="55"/>
  <c r="G52" i="55"/>
  <c r="H52" i="55"/>
  <c r="I52" i="55"/>
  <c r="J52" i="55"/>
  <c r="K52" i="55"/>
  <c r="L52" i="55"/>
  <c r="M52" i="55"/>
  <c r="N52" i="55"/>
  <c r="C53" i="55"/>
  <c r="D53" i="55"/>
  <c r="E53" i="55"/>
  <c r="F53" i="55"/>
  <c r="G53" i="55"/>
  <c r="H53" i="55"/>
  <c r="I53" i="55"/>
  <c r="J53" i="55"/>
  <c r="K53" i="55"/>
  <c r="L53" i="55"/>
  <c r="M53" i="55"/>
  <c r="N53" i="55"/>
  <c r="D34" i="55"/>
  <c r="E34" i="55"/>
  <c r="F34" i="55"/>
  <c r="G34" i="55"/>
  <c r="H34" i="55"/>
  <c r="I34" i="55"/>
  <c r="J34" i="55"/>
  <c r="K34" i="55"/>
  <c r="L34" i="55"/>
  <c r="M34" i="55"/>
  <c r="N34" i="55"/>
  <c r="C34" i="55"/>
  <c r="C35" i="54"/>
  <c r="D35" i="54"/>
  <c r="E35" i="54"/>
  <c r="F35" i="54"/>
  <c r="G35" i="54"/>
  <c r="H35" i="54"/>
  <c r="I35" i="54"/>
  <c r="J35" i="54"/>
  <c r="K35" i="54"/>
  <c r="C36" i="54"/>
  <c r="D36" i="54"/>
  <c r="E36" i="54"/>
  <c r="F36" i="54"/>
  <c r="G36" i="54"/>
  <c r="H36" i="54"/>
  <c r="I36" i="54"/>
  <c r="J36" i="54"/>
  <c r="K36" i="54"/>
  <c r="C37" i="54"/>
  <c r="D37" i="54"/>
  <c r="E37" i="54"/>
  <c r="F37" i="54"/>
  <c r="G37" i="54"/>
  <c r="H37" i="54"/>
  <c r="I37" i="54"/>
  <c r="J37" i="54"/>
  <c r="K37" i="54"/>
  <c r="C38" i="54"/>
  <c r="D38" i="54"/>
  <c r="E38" i="54"/>
  <c r="F38" i="54"/>
  <c r="G38" i="54"/>
  <c r="H38" i="54"/>
  <c r="I38" i="54"/>
  <c r="J38" i="54"/>
  <c r="K38" i="54"/>
  <c r="C39" i="54"/>
  <c r="D39" i="54"/>
  <c r="E39" i="54"/>
  <c r="F39" i="54"/>
  <c r="G39" i="54"/>
  <c r="H39" i="54"/>
  <c r="I39" i="54"/>
  <c r="J39" i="54"/>
  <c r="K39" i="54"/>
  <c r="C40" i="54"/>
  <c r="D40" i="54"/>
  <c r="E40" i="54"/>
  <c r="F40" i="54"/>
  <c r="G40" i="54"/>
  <c r="H40" i="54"/>
  <c r="I40" i="54"/>
  <c r="J40" i="54"/>
  <c r="K40" i="54"/>
  <c r="C41" i="54"/>
  <c r="D41" i="54"/>
  <c r="E41" i="54"/>
  <c r="F41" i="54"/>
  <c r="G41" i="54"/>
  <c r="H41" i="54"/>
  <c r="I41" i="54"/>
  <c r="J41" i="54"/>
  <c r="K41" i="54"/>
  <c r="C42" i="54"/>
  <c r="D42" i="54"/>
  <c r="E42" i="54"/>
  <c r="F42" i="54"/>
  <c r="G42" i="54"/>
  <c r="H42" i="54"/>
  <c r="I42" i="54"/>
  <c r="J42" i="54"/>
  <c r="K42" i="54"/>
  <c r="C43" i="54"/>
  <c r="D43" i="54"/>
  <c r="E43" i="54"/>
  <c r="F43" i="54"/>
  <c r="G43" i="54"/>
  <c r="H43" i="54"/>
  <c r="I43" i="54"/>
  <c r="J43" i="54"/>
  <c r="K43" i="54"/>
  <c r="C44" i="54"/>
  <c r="D44" i="54"/>
  <c r="E44" i="54"/>
  <c r="F44" i="54"/>
  <c r="G44" i="54"/>
  <c r="H44" i="54"/>
  <c r="I44" i="54"/>
  <c r="J44" i="54"/>
  <c r="K44" i="54"/>
  <c r="C45" i="54"/>
  <c r="D45" i="54"/>
  <c r="E45" i="54"/>
  <c r="F45" i="54"/>
  <c r="G45" i="54"/>
  <c r="H45" i="54"/>
  <c r="I45" i="54"/>
  <c r="J45" i="54"/>
  <c r="K45" i="54"/>
  <c r="C46" i="54"/>
  <c r="D46" i="54"/>
  <c r="E46" i="54"/>
  <c r="F46" i="54"/>
  <c r="G46" i="54"/>
  <c r="H46" i="54"/>
  <c r="I46" i="54"/>
  <c r="J46" i="54"/>
  <c r="K46" i="54"/>
  <c r="C47" i="54"/>
  <c r="D47" i="54"/>
  <c r="E47" i="54"/>
  <c r="F47" i="54"/>
  <c r="G47" i="54"/>
  <c r="H47" i="54"/>
  <c r="I47" i="54"/>
  <c r="J47" i="54"/>
  <c r="K47" i="54"/>
  <c r="C48" i="54"/>
  <c r="D48" i="54"/>
  <c r="E48" i="54"/>
  <c r="F48" i="54"/>
  <c r="G48" i="54"/>
  <c r="H48" i="54"/>
  <c r="I48" i="54"/>
  <c r="J48" i="54"/>
  <c r="K48" i="54"/>
  <c r="C49" i="54"/>
  <c r="D49" i="54"/>
  <c r="E49" i="54"/>
  <c r="F49" i="54"/>
  <c r="G49" i="54"/>
  <c r="H49" i="54"/>
  <c r="I49" i="54"/>
  <c r="J49" i="54"/>
  <c r="K49" i="54"/>
  <c r="C50" i="54"/>
  <c r="D50" i="54"/>
  <c r="E50" i="54"/>
  <c r="F50" i="54"/>
  <c r="G50" i="54"/>
  <c r="H50" i="54"/>
  <c r="I50" i="54"/>
  <c r="J50" i="54"/>
  <c r="K50" i="54"/>
  <c r="C51" i="54"/>
  <c r="D51" i="54"/>
  <c r="E51" i="54"/>
  <c r="F51" i="54"/>
  <c r="G51" i="54"/>
  <c r="H51" i="54"/>
  <c r="I51" i="54"/>
  <c r="J51" i="54"/>
  <c r="K51" i="54"/>
  <c r="C52" i="54"/>
  <c r="D52" i="54"/>
  <c r="E52" i="54"/>
  <c r="F52" i="54"/>
  <c r="G52" i="54"/>
  <c r="H52" i="54"/>
  <c r="I52" i="54"/>
  <c r="J52" i="54"/>
  <c r="K52" i="54"/>
  <c r="C53" i="54"/>
  <c r="D53" i="54"/>
  <c r="E53" i="54"/>
  <c r="F53" i="54"/>
  <c r="G53" i="54"/>
  <c r="H53" i="54"/>
  <c r="I53" i="54"/>
  <c r="J53" i="54"/>
  <c r="K53" i="54"/>
  <c r="K34" i="54"/>
  <c r="J34" i="54"/>
  <c r="I34" i="54"/>
  <c r="H34" i="54"/>
  <c r="G34" i="54"/>
  <c r="F34" i="54"/>
  <c r="E34" i="54"/>
  <c r="D34" i="54"/>
  <c r="C34" i="54"/>
  <c r="C35" i="51"/>
  <c r="D35" i="51"/>
  <c r="E35" i="51"/>
  <c r="F35" i="51"/>
  <c r="G35" i="51"/>
  <c r="H35" i="51"/>
  <c r="I35" i="51"/>
  <c r="C36" i="51"/>
  <c r="D36" i="51"/>
  <c r="E36" i="51"/>
  <c r="F36" i="51"/>
  <c r="G36" i="51"/>
  <c r="H36" i="51"/>
  <c r="I36" i="51"/>
  <c r="C37" i="51"/>
  <c r="D37" i="51"/>
  <c r="E37" i="51"/>
  <c r="F37" i="51"/>
  <c r="G37" i="51"/>
  <c r="H37" i="51"/>
  <c r="I37" i="51"/>
  <c r="C38" i="51"/>
  <c r="D38" i="51"/>
  <c r="E38" i="51"/>
  <c r="F38" i="51"/>
  <c r="G38" i="51"/>
  <c r="H38" i="51"/>
  <c r="I38" i="51"/>
  <c r="C39" i="51"/>
  <c r="D39" i="51"/>
  <c r="E39" i="51"/>
  <c r="F39" i="51"/>
  <c r="G39" i="51"/>
  <c r="H39" i="51"/>
  <c r="I39" i="51"/>
  <c r="C40" i="51"/>
  <c r="D40" i="51"/>
  <c r="E40" i="51"/>
  <c r="F40" i="51"/>
  <c r="G40" i="51"/>
  <c r="H40" i="51"/>
  <c r="I40" i="51"/>
  <c r="C41" i="51"/>
  <c r="D41" i="51"/>
  <c r="E41" i="51"/>
  <c r="F41" i="51"/>
  <c r="G41" i="51"/>
  <c r="H41" i="51"/>
  <c r="I41" i="51"/>
  <c r="C42" i="51"/>
  <c r="D42" i="51"/>
  <c r="E42" i="51"/>
  <c r="F42" i="51"/>
  <c r="G42" i="51"/>
  <c r="H42" i="51"/>
  <c r="I42" i="51"/>
  <c r="C43" i="51"/>
  <c r="D43" i="51"/>
  <c r="E43" i="51"/>
  <c r="F43" i="51"/>
  <c r="G43" i="51"/>
  <c r="H43" i="51"/>
  <c r="I43" i="51"/>
  <c r="C44" i="51"/>
  <c r="D44" i="51"/>
  <c r="E44" i="51"/>
  <c r="F44" i="51"/>
  <c r="G44" i="51"/>
  <c r="H44" i="51"/>
  <c r="I44" i="51"/>
  <c r="C45" i="51"/>
  <c r="D45" i="51"/>
  <c r="E45" i="51"/>
  <c r="F45" i="51"/>
  <c r="G45" i="51"/>
  <c r="H45" i="51"/>
  <c r="I45" i="51"/>
  <c r="C46" i="51"/>
  <c r="D46" i="51"/>
  <c r="E46" i="51"/>
  <c r="F46" i="51"/>
  <c r="G46" i="51"/>
  <c r="H46" i="51"/>
  <c r="I46" i="51"/>
  <c r="C47" i="51"/>
  <c r="D47" i="51"/>
  <c r="E47" i="51"/>
  <c r="F47" i="51"/>
  <c r="G47" i="51"/>
  <c r="H47" i="51"/>
  <c r="I47" i="51"/>
  <c r="C48" i="51"/>
  <c r="D48" i="51"/>
  <c r="E48" i="51"/>
  <c r="F48" i="51"/>
  <c r="G48" i="51"/>
  <c r="H48" i="51"/>
  <c r="I48" i="51"/>
  <c r="C49" i="51"/>
  <c r="D49" i="51"/>
  <c r="E49" i="51"/>
  <c r="F49" i="51"/>
  <c r="G49" i="51"/>
  <c r="H49" i="51"/>
  <c r="I49" i="51"/>
  <c r="C50" i="51"/>
  <c r="D50" i="51"/>
  <c r="E50" i="51"/>
  <c r="F50" i="51"/>
  <c r="G50" i="51"/>
  <c r="H50" i="51"/>
  <c r="I50" i="51"/>
  <c r="C51" i="51"/>
  <c r="D51" i="51"/>
  <c r="E51" i="51"/>
  <c r="F51" i="51"/>
  <c r="G51" i="51"/>
  <c r="H51" i="51"/>
  <c r="I51" i="51"/>
  <c r="C52" i="51"/>
  <c r="D52" i="51"/>
  <c r="E52" i="51"/>
  <c r="F52" i="51"/>
  <c r="G52" i="51"/>
  <c r="H52" i="51"/>
  <c r="I52" i="51"/>
  <c r="C53" i="51"/>
  <c r="D53" i="51"/>
  <c r="E53" i="51"/>
  <c r="F53" i="51"/>
  <c r="G53" i="51"/>
  <c r="H53" i="51"/>
  <c r="I53" i="51"/>
  <c r="I34" i="51"/>
  <c r="H34" i="51"/>
  <c r="G34" i="51"/>
  <c r="F34" i="51"/>
  <c r="E34" i="51"/>
  <c r="D34" i="51"/>
  <c r="C34" i="51"/>
  <c r="F19" i="68"/>
  <c r="G19" i="68"/>
  <c r="H19" i="68"/>
  <c r="I19" i="68"/>
  <c r="F20" i="68"/>
  <c r="G20" i="68"/>
  <c r="H20" i="68"/>
  <c r="I20" i="68"/>
  <c r="F21" i="68"/>
  <c r="G21" i="68"/>
  <c r="H21" i="68"/>
  <c r="I21" i="68"/>
  <c r="F22" i="68"/>
  <c r="G22" i="68"/>
  <c r="H22" i="68"/>
  <c r="I22" i="68"/>
  <c r="F23" i="68"/>
  <c r="G23" i="68"/>
  <c r="H23" i="68"/>
  <c r="I23" i="68"/>
  <c r="F24" i="68"/>
  <c r="G24" i="68"/>
  <c r="H24" i="68"/>
  <c r="I24" i="68"/>
  <c r="F25" i="68"/>
  <c r="G25" i="68"/>
  <c r="H25" i="68"/>
  <c r="I25" i="68"/>
  <c r="F26" i="68"/>
  <c r="G26" i="68"/>
  <c r="H26" i="68"/>
  <c r="I26" i="68"/>
  <c r="F27" i="68"/>
  <c r="G27" i="68"/>
  <c r="H27" i="68"/>
  <c r="I27" i="68"/>
  <c r="F28" i="68"/>
  <c r="G28" i="68"/>
  <c r="H28" i="68"/>
  <c r="I28" i="68"/>
  <c r="F29" i="68"/>
  <c r="G29" i="68"/>
  <c r="H29" i="68"/>
  <c r="I29" i="68"/>
  <c r="F30" i="68"/>
  <c r="G30" i="68"/>
  <c r="H30" i="68"/>
  <c r="I30" i="68"/>
  <c r="F31" i="68"/>
  <c r="G31" i="68"/>
  <c r="H31" i="68"/>
  <c r="I31" i="68"/>
  <c r="F32" i="68"/>
  <c r="G32" i="68"/>
  <c r="H32" i="68"/>
  <c r="I32" i="68"/>
  <c r="F33" i="68"/>
  <c r="G33" i="68"/>
  <c r="H33" i="68"/>
  <c r="I33" i="68"/>
  <c r="F34" i="68"/>
  <c r="G34" i="68"/>
  <c r="H34" i="68"/>
  <c r="I34" i="68"/>
  <c r="F35" i="68"/>
  <c r="G35" i="68"/>
  <c r="H35" i="68"/>
  <c r="I35" i="68"/>
  <c r="F36" i="68"/>
  <c r="G36" i="68"/>
  <c r="H36" i="68"/>
  <c r="I36" i="68"/>
  <c r="F37" i="68"/>
  <c r="G37" i="68"/>
  <c r="H37" i="68"/>
  <c r="I37" i="68"/>
  <c r="F38" i="68"/>
  <c r="G38" i="68"/>
  <c r="H38" i="68"/>
  <c r="I38" i="68"/>
  <c r="F42" i="68"/>
  <c r="G42" i="68"/>
  <c r="H42" i="68"/>
  <c r="I42" i="68"/>
  <c r="I18" i="68"/>
  <c r="H18" i="68"/>
  <c r="G18" i="68"/>
  <c r="F18" i="68"/>
  <c r="J62" i="71" l="1"/>
  <c r="H62" i="71"/>
  <c r="I62" i="71"/>
  <c r="D62" i="71"/>
  <c r="F62" i="71"/>
  <c r="E32" i="71"/>
  <c r="E62" i="71" s="1"/>
  <c r="G62" i="71"/>
  <c r="C62" i="71"/>
  <c r="E59" i="71"/>
  <c r="E33" i="73"/>
  <c r="E33" i="71" l="1"/>
  <c r="W35" i="70"/>
  <c r="R67" i="70"/>
  <c r="Q67" i="70"/>
  <c r="W67" i="70"/>
  <c r="P67" i="70"/>
  <c r="B67" i="70"/>
  <c r="L67" i="70"/>
  <c r="D67" i="70"/>
  <c r="O67" i="70"/>
  <c r="G67" i="70"/>
  <c r="U67" i="70"/>
  <c r="J67" i="70"/>
  <c r="M67" i="70"/>
  <c r="E67" i="70"/>
  <c r="S67" i="70"/>
  <c r="H67" i="70"/>
  <c r="V67" i="70"/>
  <c r="K67" i="70"/>
  <c r="C67" i="70"/>
  <c r="N67" i="70"/>
  <c r="F67" i="70"/>
  <c r="T67" i="70"/>
  <c r="I67" i="70"/>
  <c r="D33" i="73"/>
  <c r="C33" i="73" l="1"/>
  <c r="B33" i="73"/>
</calcChain>
</file>

<file path=xl/sharedStrings.xml><?xml version="1.0" encoding="utf-8"?>
<sst xmlns="http://schemas.openxmlformats.org/spreadsheetml/2006/main" count="1679" uniqueCount="216">
  <si>
    <t>Nationalité</t>
  </si>
  <si>
    <t>Belge</t>
  </si>
  <si>
    <t>Classe d'âge</t>
  </si>
  <si>
    <t>≥ 65 ans</t>
  </si>
  <si>
    <t>Communes bruxelloises, provinces et régions</t>
  </si>
  <si>
    <t>Ixelles</t>
  </si>
  <si>
    <t>Hommes</t>
  </si>
  <si>
    <t>Femmes</t>
  </si>
  <si>
    <t>Total</t>
  </si>
  <si>
    <t>Anderlecht</t>
  </si>
  <si>
    <t>Auderghem</t>
  </si>
  <si>
    <t>Bruxelles</t>
  </si>
  <si>
    <t>Etterbeek</t>
  </si>
  <si>
    <t>Evere</t>
  </si>
  <si>
    <t>Forest</t>
  </si>
  <si>
    <t>Ganshoren</t>
  </si>
  <si>
    <t>Jette</t>
  </si>
  <si>
    <t>Koekelberg</t>
  </si>
  <si>
    <t>Schaerbeek</t>
  </si>
  <si>
    <t>Uccle</t>
  </si>
  <si>
    <t>Watermael-Boitsfort</t>
  </si>
  <si>
    <t>Région bruxelloise</t>
  </si>
  <si>
    <t>Privé / public</t>
  </si>
  <si>
    <t>Berchem-Ste-Agathe</t>
  </si>
  <si>
    <t>Molenbeek-St-Jean</t>
  </si>
  <si>
    <t>Commerce</t>
  </si>
  <si>
    <t>Services</t>
  </si>
  <si>
    <t>%</t>
  </si>
  <si>
    <t>St-Gilles</t>
  </si>
  <si>
    <t>Divers</t>
  </si>
  <si>
    <t>200 et +</t>
  </si>
  <si>
    <t>Industrie
et artisanat</t>
  </si>
  <si>
    <t>* À partir du 1er janvier 2003, tous les conjoints aidants sont obligés de souscrire au dit mini-statut et sont repris dans les statistiques.</t>
  </si>
  <si>
    <t>DEI</t>
  </si>
  <si>
    <t>&lt; 25 ans</t>
  </si>
  <si>
    <t>Faible</t>
  </si>
  <si>
    <t>Moyen</t>
  </si>
  <si>
    <t>Élevé</t>
  </si>
  <si>
    <t>Région flamande</t>
  </si>
  <si>
    <t>Région wallonne</t>
  </si>
  <si>
    <t>Woluwe-St-Lambert</t>
  </si>
  <si>
    <t>Woluwe-St-Pierre</t>
  </si>
  <si>
    <t>St-Josse-ten-Noode</t>
  </si>
  <si>
    <t>Durée d’inactivité</t>
  </si>
  <si>
    <t>Niveau d’études</t>
  </si>
  <si>
    <t>Classe d’âge</t>
  </si>
  <si>
    <t>Statut</t>
  </si>
  <si>
    <t>Taille d’établissement</t>
  </si>
  <si>
    <t>&lt; 1 an</t>
  </si>
  <si>
    <t>50 à 199</t>
  </si>
  <si>
    <t>25-49 ans</t>
  </si>
  <si>
    <t>≥ 50 ans</t>
  </si>
  <si>
    <t>&lt; 6 mois</t>
  </si>
  <si>
    <t>1 an - 2 ans</t>
  </si>
  <si>
    <t>6 mois - 1 an</t>
  </si>
  <si>
    <t>BE</t>
  </si>
  <si>
    <t>UE</t>
  </si>
  <si>
    <t>NUE</t>
  </si>
  <si>
    <t>Note : Jusqu'en 2002, les données sont établies au 30 juin. A partir de 2003, elles sont établies au 31 décembre.</t>
  </si>
  <si>
    <t>(nombre)</t>
  </si>
  <si>
    <t>(%)</t>
  </si>
  <si>
    <t>Primaire et secondaire inférieur</t>
  </si>
  <si>
    <t>Secondaire supérieur</t>
  </si>
  <si>
    <t>Supérieur</t>
  </si>
  <si>
    <t>Privé</t>
  </si>
  <si>
    <t>Public</t>
  </si>
  <si>
    <t>Manuel</t>
  </si>
  <si>
    <t>Intellectuel</t>
  </si>
  <si>
    <t>1 à 49</t>
  </si>
  <si>
    <t>&gt; 200</t>
  </si>
  <si>
    <t>2003*</t>
  </si>
  <si>
    <t>Belgique</t>
  </si>
  <si>
    <t>% Région bruxelloise/Belgique</t>
  </si>
  <si>
    <t>Genre</t>
  </si>
  <si>
    <t>≥ 2 ans</t>
  </si>
  <si>
    <t>≥ 1 an</t>
  </si>
  <si>
    <t>F.</t>
  </si>
  <si>
    <t>Niveau d'études et genre</t>
  </si>
  <si>
    <r>
      <t xml:space="preserve">1. </t>
    </r>
    <r>
      <rPr>
        <b/>
        <u/>
        <sz val="9"/>
        <color indexed="62"/>
        <rFont val="Arial"/>
        <family val="2"/>
      </rPr>
      <t>Population</t>
    </r>
  </si>
  <si>
    <t>Classe d’âge et genre</t>
  </si>
  <si>
    <t>Durée d'inactivité et genre</t>
  </si>
  <si>
    <t>Nationalié et genre</t>
  </si>
  <si>
    <r>
      <t xml:space="preserve">3. </t>
    </r>
    <r>
      <rPr>
        <b/>
        <u/>
        <sz val="9"/>
        <color indexed="62"/>
        <rFont val="Arial"/>
        <family val="2"/>
      </rPr>
      <t>Taux de chômage</t>
    </r>
  </si>
  <si>
    <r>
      <t xml:space="preserve">4. </t>
    </r>
    <r>
      <rPr>
        <b/>
        <u/>
        <sz val="9"/>
        <color indexed="62"/>
        <rFont val="Arial"/>
        <family val="2"/>
      </rPr>
      <t>Emploi salarié</t>
    </r>
  </si>
  <si>
    <r>
      <t xml:space="preserve">2. </t>
    </r>
    <r>
      <rPr>
        <b/>
        <u/>
        <sz val="9"/>
        <color indexed="62"/>
        <rFont val="Arial"/>
        <family val="2"/>
      </rPr>
      <t>Demandeurs d'emploi inoccupés</t>
    </r>
    <r>
      <rPr>
        <b/>
        <sz val="9"/>
        <color indexed="62"/>
        <rFont val="Arial"/>
        <family val="2"/>
      </rPr>
      <t xml:space="preserve"> (DEI)</t>
    </r>
  </si>
  <si>
    <t>Communes bruxelloises</t>
  </si>
  <si>
    <t>Anvers</t>
  </si>
  <si>
    <t>Brabant flamand</t>
  </si>
  <si>
    <t>Brabant wallon</t>
  </si>
  <si>
    <t>Flandre occidentale</t>
  </si>
  <si>
    <t>Flandre orientale</t>
  </si>
  <si>
    <t>Hainaut</t>
  </si>
  <si>
    <t>Liège</t>
  </si>
  <si>
    <t>Limbourg</t>
  </si>
  <si>
    <t>Luxembourg</t>
  </si>
  <si>
    <t>Namur</t>
  </si>
  <si>
    <t>Arrondissement Hal-Vilvorde</t>
  </si>
  <si>
    <t>Arrondissement Louvain</t>
  </si>
  <si>
    <t>Arrondissement de Nivelles</t>
  </si>
  <si>
    <t>Provinces flamandes</t>
  </si>
  <si>
    <t>Provinces wallonnes</t>
  </si>
  <si>
    <t>Jeunes de moins de 25 ans et genre</t>
  </si>
  <si>
    <t>Communes bruxelloises et régions</t>
  </si>
  <si>
    <t>Secteur d’activité</t>
  </si>
  <si>
    <t>Taille d'établissement</t>
  </si>
  <si>
    <t>Type d'activité</t>
  </si>
  <si>
    <t>Secteur d'activité</t>
  </si>
  <si>
    <t>Retour au menu</t>
  </si>
  <si>
    <t>Caractéristiques des communes de la Région bruxelloise</t>
  </si>
  <si>
    <t>F. Caractéristiques des communes de la Région bruxelloise</t>
  </si>
  <si>
    <t>F.1.  Population</t>
  </si>
  <si>
    <r>
      <t>Densité (hab./km</t>
    </r>
    <r>
      <rPr>
        <b/>
        <vertAlign val="superscript"/>
        <sz val="8"/>
        <color indexed="62"/>
        <rFont val="Arial"/>
        <family val="2"/>
      </rPr>
      <t>2</t>
    </r>
    <r>
      <rPr>
        <b/>
        <sz val="8"/>
        <color indexed="62"/>
        <rFont val="Arial"/>
        <family val="2"/>
      </rPr>
      <t>)</t>
    </r>
  </si>
  <si>
    <r>
      <t xml:space="preserve">6. </t>
    </r>
    <r>
      <rPr>
        <b/>
        <u/>
        <sz val="9"/>
        <color indexed="62"/>
        <rFont val="Arial"/>
        <family val="2"/>
      </rPr>
      <t>Emploi indépendant</t>
    </r>
  </si>
  <si>
    <t>F.2.  Demandeurs d'emploi inoccupés</t>
  </si>
  <si>
    <t>v.a.</t>
  </si>
  <si>
    <t>F.3.  Taux de chômage</t>
  </si>
  <si>
    <t>n.d.</t>
  </si>
  <si>
    <t>n.d. = non disponible</t>
  </si>
  <si>
    <t>F.4.  Emploi salarié</t>
  </si>
  <si>
    <t>F.5.  Etablissements</t>
  </si>
  <si>
    <t>F.6.  Emploi indépendant</t>
  </si>
  <si>
    <t>% Région bruxelloise/ Belgique</t>
  </si>
  <si>
    <t>Postes de travail/ établissement</t>
  </si>
  <si>
    <t>Professions libérales</t>
  </si>
  <si>
    <t>Construction</t>
  </si>
  <si>
    <t>Agriculture
et pêche</t>
  </si>
  <si>
    <t>Genre, classe d’âge, durée d’inactivité, niveau d’études</t>
  </si>
  <si>
    <t>Genre, statut, type d'activité et taille d'établissement</t>
  </si>
  <si>
    <t>Taille d'établissement et type d'activité (privé/public)</t>
  </si>
  <si>
    <t>Secteur d'activité et genre</t>
  </si>
  <si>
    <t>Ce fichier centralise diverses données sur les caractéristiques et l'évolution de la population, du chômage et de l’emploi dans les 19 communes bruxelloises. La répartition géographique de la population, des demandeurs d'emploi inoccupés, du taux de chômage et des indépendants est effectuée d'après le lieu de domicile des personnes recensées. Par contre, la répartition géographique de l'emploi salarié et des établissements est effectuée d'après le lieu de travail, c'est-à-dire, le lieu où l'activité professionnelle est exercée.</t>
  </si>
  <si>
    <t>Information et communication</t>
  </si>
  <si>
    <t>Activités immobilières</t>
  </si>
  <si>
    <t>Enseignement</t>
  </si>
  <si>
    <t>Santé humaine et action sociale</t>
  </si>
  <si>
    <t>Arts, spectacles et activités récréatives</t>
  </si>
  <si>
    <t>Autres activités de services</t>
  </si>
  <si>
    <t>Hébergement et restauration</t>
  </si>
  <si>
    <t>Activités financières et d'assurance</t>
  </si>
  <si>
    <t>Autre</t>
  </si>
  <si>
    <t>&lt; 20 ans</t>
  </si>
  <si>
    <t>Nombre</t>
  </si>
  <si>
    <t>Genre, classe d'âge et densité</t>
  </si>
  <si>
    <t>20-64 ans</t>
  </si>
  <si>
    <r>
      <t>Superfice 
en km</t>
    </r>
    <r>
      <rPr>
        <b/>
        <vertAlign val="superscript"/>
        <sz val="8"/>
        <color indexed="62"/>
        <rFont val="Arial"/>
        <family val="2"/>
      </rPr>
      <t>2</t>
    </r>
  </si>
  <si>
    <t>gorest</t>
  </si>
  <si>
    <t>Watermael-Boitsgort</t>
  </si>
  <si>
    <t>Évolution</t>
  </si>
  <si>
    <r>
      <t xml:space="preserve">5. </t>
    </r>
    <r>
      <rPr>
        <b/>
        <u/>
        <sz val="9"/>
        <color indexed="62"/>
        <rFont val="Arial"/>
        <family val="2"/>
      </rPr>
      <t>Établissements</t>
    </r>
  </si>
  <si>
    <t>Note : Pour l'année 2014, les données communales de l'ONSS diffèrent légèrement des données régionales. Les différences proviennent du fait que le fichier pour les régions compte également les postes de travail occupés par des travailleurs auprès d'employeurs étrangers sans établissement identifié en Belgique.</t>
  </si>
  <si>
    <t>Commune non déterminée*</t>
  </si>
  <si>
    <t>_</t>
  </si>
  <si>
    <t xml:space="preserve">* Concerne les postes de travail salarié dans une entreprise étrangère sans unité locale d'établissement en Belgique. Ceux-ci sont comptabilisés au sein de la région bruxelloise mais ne sont pas attribués à une commune spécifique.        </t>
  </si>
  <si>
    <t xml:space="preserve">* Sont comprises les entreprises étrangères sans implantation en Belgique comptabilisées en Région bruxelloise mais auxquelles n'est pas attribuées une commune spécifique.                                               </t>
  </si>
  <si>
    <t>&lt; 18 ans</t>
  </si>
  <si>
    <t>18-64 ans</t>
  </si>
  <si>
    <t>Etranger sans équivalent</t>
  </si>
  <si>
    <t>Source : SPF Économie - DGSIE (Service démographie), calculs view.brussels</t>
  </si>
  <si>
    <t>Source : ACTIRIS, calculs view.brussels</t>
  </si>
  <si>
    <t>Sources : BNB, SPF Économie - DGSIE (EFT), ACTIRIS, Steunpunt-WSE, calculs view.brussels</t>
  </si>
  <si>
    <t xml:space="preserve"> Sources : BNB, SPF Économie - DGSIE (EFT), ACTIRIS, Steunpunt-WSE, calculs view.brussels</t>
  </si>
  <si>
    <t>Source : ONSS, calculs view.brussels</t>
  </si>
  <si>
    <t>Sources : Inasti, Steunpunt-WSE, calculs view.brussels</t>
  </si>
  <si>
    <t>Source : INASTI, calculs view.brussels</t>
  </si>
  <si>
    <t>Agriculture, sylviculture et pêche</t>
  </si>
  <si>
    <t>Transports et entreposage</t>
  </si>
  <si>
    <t>Activités spécialisées, scientifiques et techniques</t>
  </si>
  <si>
    <t>Activités de services administratifs et de soutien</t>
  </si>
  <si>
    <t>Activités des ménages en tant qu'employeurs; activités indifférenciées des ménages en tant que producteurs de biens et services pour usage propre</t>
  </si>
  <si>
    <t>Activités des organismes extra-territoriaux</t>
  </si>
  <si>
    <t>Administration publique et defense; securie sociale obligatoire</t>
  </si>
  <si>
    <t>Commerce de gros et de detail; réparation de vehicules automobiles et de motocycles</t>
  </si>
  <si>
    <t>Industrie manufacturière</t>
  </si>
  <si>
    <t>Industries extractives</t>
  </si>
  <si>
    <t>Production et distribution d'eau; assainissement, gestion des déchets et dépollution</t>
  </si>
  <si>
    <t>Production et distribution d'électricité, de gaz, de vapeur et d'air conditionné</t>
  </si>
  <si>
    <t>Total général</t>
  </si>
  <si>
    <t>St-Josse</t>
  </si>
  <si>
    <t>Étranger sans équivalence</t>
  </si>
  <si>
    <t>Variation 2022-2023</t>
  </si>
  <si>
    <r>
      <t xml:space="preserve">Tableau F.1.1 : </t>
    </r>
    <r>
      <rPr>
        <b/>
        <u/>
        <sz val="10"/>
        <color indexed="62"/>
        <rFont val="Arial"/>
        <family val="2"/>
      </rPr>
      <t>Évolution de la population par commune bruxelloise, par province et région</t>
    </r>
    <r>
      <rPr>
        <b/>
        <sz val="10"/>
        <color indexed="62"/>
        <rFont val="Arial"/>
        <family val="2"/>
      </rPr>
      <t xml:space="preserve"> (1995-2023)</t>
    </r>
  </si>
  <si>
    <t>1995-2023</t>
  </si>
  <si>
    <r>
      <t xml:space="preserve">Tableau F.1.2 : </t>
    </r>
    <r>
      <rPr>
        <b/>
        <u/>
        <sz val="10"/>
        <color indexed="62"/>
        <rFont val="Arial"/>
        <family val="2"/>
      </rPr>
      <t>Caractéristiques et densité de la population par commune bruxelloise, par province et par région</t>
    </r>
    <r>
      <rPr>
        <b/>
        <sz val="10"/>
        <color indexed="62"/>
        <rFont val="Arial"/>
        <family val="2"/>
      </rPr>
      <t xml:space="preserve"> (2023)</t>
    </r>
  </si>
  <si>
    <t>1992-2022</t>
  </si>
  <si>
    <t>1998-2022</t>
  </si>
  <si>
    <t>2001-2022</t>
  </si>
  <si>
    <t>1992-2021</t>
  </si>
  <si>
    <t>1990-2022</t>
  </si>
  <si>
    <r>
      <t>Tableau F.1.3 : P</t>
    </r>
    <r>
      <rPr>
        <b/>
        <u/>
        <sz val="10"/>
        <color indexed="62"/>
        <rFont val="Arial"/>
        <family val="2"/>
      </rPr>
      <t>opulation par commune bruxelloise, région et nationalité</t>
    </r>
    <r>
      <rPr>
        <b/>
        <sz val="10"/>
        <color indexed="62"/>
        <rFont val="Arial"/>
        <family val="2"/>
      </rPr>
      <t xml:space="preserve"> (2023)</t>
    </r>
  </si>
  <si>
    <t>UE 27
(hors Belge)</t>
  </si>
  <si>
    <r>
      <t xml:space="preserve">Tableau F.2.1 : </t>
    </r>
    <r>
      <rPr>
        <b/>
        <u/>
        <sz val="10"/>
        <color indexed="62"/>
        <rFont val="Arial"/>
        <family val="2"/>
      </rPr>
      <t>Nombre de DEI par commune et genre en Région bruxelloise</t>
    </r>
    <r>
      <rPr>
        <b/>
        <sz val="10"/>
        <color indexed="62"/>
        <rFont val="Arial"/>
        <family val="2"/>
      </rPr>
      <t xml:space="preserve"> (moyenne annuelle 1992-2022)</t>
    </r>
  </si>
  <si>
    <t>Var. 21-22</t>
  </si>
  <si>
    <t>% communes/ Région (2022)</t>
  </si>
  <si>
    <t>Tableau F.2.2 : Caractéristiques des DEI par commune bruxelloise (moyenne annuelle 2022)</t>
  </si>
  <si>
    <r>
      <t xml:space="preserve">Tableau F.2.2.1 : </t>
    </r>
    <r>
      <rPr>
        <b/>
        <u/>
        <sz val="10"/>
        <color indexed="62"/>
        <rFont val="Arial"/>
        <family val="2"/>
      </rPr>
      <t>Nombre de DEI par commune bruxelloise, genre et classe d'âge</t>
    </r>
    <r>
      <rPr>
        <b/>
        <sz val="10"/>
        <color indexed="62"/>
        <rFont val="Arial"/>
        <family val="2"/>
      </rPr>
      <t xml:space="preserve"> (moyenne annuelle 2022)</t>
    </r>
  </si>
  <si>
    <r>
      <t xml:space="preserve">Tableau F.2.2.2 : </t>
    </r>
    <r>
      <rPr>
        <b/>
        <u/>
        <sz val="10"/>
        <color indexed="62"/>
        <rFont val="Arial"/>
        <family val="2"/>
      </rPr>
      <t>Nombre de DEI par commune bruxelloise, genre et niveau d'études</t>
    </r>
    <r>
      <rPr>
        <b/>
        <sz val="10"/>
        <color indexed="62"/>
        <rFont val="Arial"/>
        <family val="2"/>
      </rPr>
      <t xml:space="preserve"> (moyenne annuelle 2022)</t>
    </r>
  </si>
  <si>
    <r>
      <t xml:space="preserve">Tableau F.2.2.3 : </t>
    </r>
    <r>
      <rPr>
        <b/>
        <u/>
        <sz val="10"/>
        <color indexed="62"/>
        <rFont val="Arial"/>
        <family val="2"/>
      </rPr>
      <t>Nombre de DEI par commune bruxelloise, genre et durée d'inactivité</t>
    </r>
    <r>
      <rPr>
        <b/>
        <sz val="10"/>
        <color indexed="62"/>
        <rFont val="Arial"/>
        <family val="2"/>
      </rPr>
      <t xml:space="preserve"> (moyenne annuelle 2022)</t>
    </r>
  </si>
  <si>
    <r>
      <t xml:space="preserve">Tableau F.2.2.4 : </t>
    </r>
    <r>
      <rPr>
        <b/>
        <u/>
        <sz val="10"/>
        <color indexed="62"/>
        <rFont val="Arial"/>
        <family val="2"/>
      </rPr>
      <t>Nombre de DEI par commune bruxelloise, genre et nationalité</t>
    </r>
    <r>
      <rPr>
        <b/>
        <sz val="10"/>
        <color indexed="62"/>
        <rFont val="Arial"/>
        <family val="2"/>
      </rPr>
      <t xml:space="preserve"> (moyenne annuelle 2022)</t>
    </r>
  </si>
  <si>
    <r>
      <t xml:space="preserve">Tableau F.3.1 : </t>
    </r>
    <r>
      <rPr>
        <b/>
        <u/>
        <sz val="10"/>
        <color indexed="62"/>
        <rFont val="Arial"/>
        <family val="2"/>
      </rPr>
      <t>Taux de chômage par commune et genre en Région bruxelloise</t>
    </r>
    <r>
      <rPr>
        <b/>
        <sz val="10"/>
        <color indexed="62"/>
        <rFont val="Arial"/>
        <family val="2"/>
      </rPr>
      <t xml:space="preserve"> (moyenne annuelle 1998-2022)</t>
    </r>
  </si>
  <si>
    <t>2022*</t>
  </si>
  <si>
    <r>
      <t xml:space="preserve">Tableau F.3.2 : </t>
    </r>
    <r>
      <rPr>
        <b/>
        <u/>
        <sz val="10"/>
        <color indexed="62"/>
        <rFont val="Arial"/>
        <family val="2"/>
      </rPr>
      <t>Taux de chômage des jeunes (&lt; 25 ans) par commune et genre en Région bruxelloise</t>
    </r>
    <r>
      <rPr>
        <b/>
        <sz val="10"/>
        <color indexed="62"/>
        <rFont val="Arial"/>
        <family val="2"/>
      </rPr>
      <t xml:space="preserve"> (moyenne annuelle 2001-2022)</t>
    </r>
  </si>
  <si>
    <t>% communes/ 
Région (2021)</t>
  </si>
  <si>
    <t>Var. 2020-2021</t>
  </si>
  <si>
    <r>
      <t xml:space="preserve">Tableau F.4.1 : </t>
    </r>
    <r>
      <rPr>
        <b/>
        <u/>
        <sz val="10"/>
        <color indexed="62"/>
        <rFont val="Arial"/>
        <family val="2"/>
      </rPr>
      <t>Evolution du nombre d'emplois salariés par commune bruxelloise et par région</t>
    </r>
    <r>
      <rPr>
        <b/>
        <sz val="10"/>
        <color indexed="62"/>
        <rFont val="Arial"/>
        <family val="2"/>
      </rPr>
      <t xml:space="preserve"> (1992-2021)</t>
    </r>
  </si>
  <si>
    <r>
      <t xml:space="preserve">Tableau F.4.2 : </t>
    </r>
    <r>
      <rPr>
        <b/>
        <u/>
        <sz val="10"/>
        <color indexed="62"/>
        <rFont val="Arial"/>
        <family val="2"/>
      </rPr>
      <t>Emploi salarié par commune bruxelloise et par région selon le secteur d'activité</t>
    </r>
    <r>
      <rPr>
        <b/>
        <sz val="10"/>
        <color indexed="62"/>
        <rFont val="Arial"/>
        <family val="2"/>
      </rPr>
      <t xml:space="preserve"> (31 décembre 2021)</t>
    </r>
  </si>
  <si>
    <t>Tableau F.5.1 : Evolution du nombre d'établissements par commune bruxelloise et par région (1992-2021)</t>
  </si>
  <si>
    <r>
      <t xml:space="preserve">Tableau F.6.1 : </t>
    </r>
    <r>
      <rPr>
        <b/>
        <u/>
        <sz val="10"/>
        <color indexed="62"/>
        <rFont val="Arial"/>
        <family val="2"/>
      </rPr>
      <t>Evolution des indépendants par commune bruxelloise et région</t>
    </r>
    <r>
      <rPr>
        <b/>
        <sz val="10"/>
        <color indexed="62"/>
        <rFont val="Arial"/>
        <family val="2"/>
      </rPr>
      <t xml:space="preserve"> (1990-2022)</t>
    </r>
  </si>
  <si>
    <t>En % (2022)</t>
  </si>
  <si>
    <t>Var. 2021-2022</t>
  </si>
  <si>
    <r>
      <t xml:space="preserve">Tableau F.6.2 : </t>
    </r>
    <r>
      <rPr>
        <b/>
        <u/>
        <sz val="10"/>
        <color indexed="62"/>
        <rFont val="Arial"/>
        <family val="2"/>
      </rPr>
      <t>Répartition des indépendants par commune bruxelloise et par région selon le genre et le secteur d’activité</t>
    </r>
    <r>
      <rPr>
        <b/>
        <sz val="10"/>
        <color indexed="62"/>
        <rFont val="Arial"/>
        <family val="2"/>
      </rPr>
      <t xml:space="preserve"> (2022)</t>
    </r>
  </si>
  <si>
    <t>Commerce de gros et de détail; réparation de vehicules automobiles et de motocycles</t>
  </si>
  <si>
    <t>Administration publique et defense; securité sociale obligatoire</t>
  </si>
  <si>
    <r>
      <t xml:space="preserve">Tableau F.5.3 : </t>
    </r>
    <r>
      <rPr>
        <b/>
        <u/>
        <sz val="10"/>
        <color indexed="62"/>
        <rFont val="Arial"/>
        <family val="2"/>
      </rPr>
      <t>Etablissements par commune bruxelloise et par région selon le secteur d'activité</t>
    </r>
    <r>
      <rPr>
        <b/>
        <sz val="10"/>
        <color indexed="62"/>
        <rFont val="Arial"/>
        <family val="2"/>
      </rPr>
      <t xml:space="preserve"> (31 décembre 2021)</t>
    </r>
  </si>
  <si>
    <r>
      <t xml:space="preserve">Tableau F.4.3 : </t>
    </r>
    <r>
      <rPr>
        <b/>
        <u/>
        <sz val="10"/>
        <color indexed="62"/>
        <rFont val="Arial"/>
        <family val="2"/>
      </rPr>
      <t>Emploi salarié par commune bruxelloise et région selon le genre, le statut, le type d'activité et la taille d’établissement</t>
    </r>
    <r>
      <rPr>
        <b/>
        <sz val="10"/>
        <color indexed="62"/>
        <rFont val="Arial"/>
        <family val="2"/>
      </rPr>
      <t xml:space="preserve"> (31 décembre 2021)</t>
    </r>
  </si>
  <si>
    <r>
      <t xml:space="preserve">Tableau F.5.2 : </t>
    </r>
    <r>
      <rPr>
        <b/>
        <u/>
        <sz val="10"/>
        <color indexed="62"/>
        <rFont val="Arial"/>
        <family val="2"/>
      </rPr>
      <t>Etablissements par commune bruxelloise et par région selon la taille d'établissement et le type d'activité</t>
    </r>
    <r>
      <rPr>
        <b/>
        <sz val="10"/>
        <color indexed="62"/>
        <rFont val="Arial"/>
        <family val="2"/>
      </rPr>
      <t xml:space="preserve"> (31 décembre 2021)</t>
    </r>
  </si>
  <si>
    <t>* Sur base de l'estimation de la population active occupée (BNB 2022), de la répartition de la population active occupée par commune (Steunpunt-WSE 2021) et par région (EFT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</si>
</sst>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_-* #,##0.00\ _€_-;\-* #,##0.00\ _€_-;_-* &quot;-&quot;??\ _€_-;_-@_-"/>
    <numFmt numFmtId="165" formatCode="_-* #,##0.00\ &quot;FB&quot;_-;\-* #,##0.00\ &quot;FB&quot;_-;_-* &quot;-&quot;??\ &quot;FB&quot;_-;_-@_-"/>
    <numFmt numFmtId="166" formatCode="0.0"/>
    <numFmt numFmtId="167" formatCode="#,##0.0"/>
    <numFmt numFmtId="168" formatCode="0.0%"/>
    <numFmt numFmtId="169" formatCode="#\ ##0"/>
    <numFmt numFmtId="170" formatCode="#,##0\ "/>
    <numFmt numFmtId="171" formatCode="0.0\ "/>
    <numFmt numFmtId="172" formatCode="#,##0.0\ "/>
    <numFmt numFmtId="173" formatCode="\ \ @"/>
    <numFmt numFmtId="174" formatCode="#.0\ ##0"/>
    <numFmt numFmtId="175" formatCode="_-* #,##0.00\ &quot;BF&quot;_-;\-* #,##0.00\ &quot;BF&quot;_-;_-* &quot;-&quot;??\ &quot;BF&quot;_-;_-@_-"/>
    <numFmt numFmtId="176" formatCode="_-* #,##0.00\ [$_]_-;\-* #,##0.00\ [$_]_-;_-* &quot;-&quot;??\ [$_]_-;_-@_-"/>
    <numFmt numFmtId="177" formatCode="_-* #,##0.00\ _B_F_-;\-* #,##0.00\ _B_F_-;_-* &quot;-&quot;??\ _B_F_-;_-@_-"/>
    <numFmt numFmtId="178" formatCode="_-* #,##0.0_-;\-* #,##0.0_-;_-* &quot;-&quot;??_-;_-@_-"/>
  </numFmts>
  <fonts count="62">
    <font>
      <sz val="10"/>
      <name val="Arial"/>
    </font>
    <font>
      <sz val="11"/>
      <color theme="1"/>
      <name val="Calibri"/>
      <family val="2"/>
      <scheme val="minor"/>
    </font>
    <font>
      <sz val="10"/>
      <name val="Arial"/>
      <family val="2"/>
    </font>
    <font>
      <sz val="10"/>
      <name val="Geneva"/>
    </font>
    <font>
      <sz val="8"/>
      <name val="Tahoma"/>
      <family val="2"/>
    </font>
    <font>
      <sz val="9"/>
      <name val="Times New Roman"/>
      <family val="1"/>
    </font>
    <font>
      <sz val="8"/>
      <name val="Arial"/>
      <family val="2"/>
    </font>
    <font>
      <sz val="10"/>
      <name val="MS Sans Serif"/>
      <family val="2"/>
    </font>
    <font>
      <u/>
      <sz val="10"/>
      <color indexed="12"/>
      <name val="Arial"/>
      <family val="2"/>
    </font>
    <font>
      <b/>
      <i/>
      <sz val="10"/>
      <color indexed="60"/>
      <name val="Arial"/>
      <family val="2"/>
    </font>
    <font>
      <b/>
      <sz val="12"/>
      <name val="Arial"/>
      <family val="2"/>
    </font>
    <font>
      <b/>
      <i/>
      <sz val="12"/>
      <color indexed="8"/>
      <name val="Arial"/>
      <family val="2"/>
    </font>
    <font>
      <b/>
      <sz val="9"/>
      <color indexed="62"/>
      <name val="Arial"/>
      <family val="2"/>
    </font>
    <font>
      <sz val="9"/>
      <color indexed="62"/>
      <name val="Arial"/>
      <family val="2"/>
    </font>
    <font>
      <b/>
      <sz val="8"/>
      <color indexed="62"/>
      <name val="Arial"/>
      <family val="2"/>
    </font>
    <font>
      <i/>
      <sz val="8"/>
      <color indexed="62"/>
      <name val="Arial"/>
      <family val="2"/>
    </font>
    <font>
      <b/>
      <i/>
      <sz val="8"/>
      <color indexed="62"/>
      <name val="Arial"/>
      <family val="2"/>
    </font>
    <font>
      <sz val="9"/>
      <color indexed="62"/>
      <name val="Arial"/>
      <family val="2"/>
    </font>
    <font>
      <b/>
      <sz val="10"/>
      <color indexed="62"/>
      <name val="Arial"/>
      <family val="2"/>
    </font>
    <font>
      <sz val="8"/>
      <color indexed="62"/>
      <name val="Arial"/>
      <family val="2"/>
    </font>
    <font>
      <sz val="10"/>
      <color indexed="62"/>
      <name val="Arial"/>
      <family val="2"/>
    </font>
    <font>
      <u/>
      <sz val="10"/>
      <color indexed="62"/>
      <name val="Arial"/>
      <family val="2"/>
    </font>
    <font>
      <i/>
      <sz val="10"/>
      <color indexed="62"/>
      <name val="Arial"/>
      <family val="2"/>
    </font>
    <font>
      <b/>
      <sz val="14"/>
      <color indexed="62"/>
      <name val="Arial"/>
      <family val="2"/>
    </font>
    <font>
      <b/>
      <u/>
      <sz val="9"/>
      <color indexed="62"/>
      <name val="Arial"/>
      <family val="2"/>
    </font>
    <font>
      <i/>
      <sz val="9"/>
      <color indexed="62"/>
      <name val="Arial"/>
      <family val="2"/>
    </font>
    <font>
      <b/>
      <vertAlign val="superscript"/>
      <sz val="8"/>
      <color indexed="62"/>
      <name val="Arial"/>
      <family val="2"/>
    </font>
    <font>
      <u/>
      <sz val="8"/>
      <color indexed="62"/>
      <name val="Arial"/>
      <family val="2"/>
    </font>
    <font>
      <b/>
      <sz val="7"/>
      <color indexed="62"/>
      <name val="Arial"/>
      <family val="2"/>
    </font>
    <font>
      <i/>
      <sz val="18"/>
      <color indexed="62"/>
      <name val="Arial"/>
      <family val="2"/>
    </font>
    <font>
      <b/>
      <u/>
      <sz val="10"/>
      <color indexed="62"/>
      <name val="Arial"/>
      <family val="2"/>
    </font>
    <font>
      <b/>
      <sz val="14"/>
      <color indexed="62"/>
      <name val="Arial"/>
      <family val="2"/>
    </font>
    <font>
      <sz val="10"/>
      <color indexed="62"/>
      <name val="Arial"/>
      <family val="2"/>
    </font>
    <font>
      <b/>
      <sz val="12"/>
      <color indexed="62"/>
      <name val="Arial"/>
      <family val="2"/>
    </font>
    <font>
      <sz val="7"/>
      <name val="Arial"/>
      <family val="2"/>
    </font>
    <font>
      <i/>
      <sz val="9"/>
      <color indexed="62"/>
      <name val="Arial"/>
      <family val="2"/>
    </font>
    <font>
      <i/>
      <u/>
      <sz val="9"/>
      <color indexed="62"/>
      <name val="Arial"/>
      <family val="2"/>
    </font>
    <font>
      <i/>
      <sz val="7"/>
      <color indexed="62"/>
      <name val="Arial"/>
      <family val="2"/>
    </font>
    <font>
      <sz val="7"/>
      <color indexed="62"/>
      <name val="Arial"/>
      <family val="2"/>
    </font>
    <font>
      <i/>
      <sz val="8"/>
      <color indexed="48"/>
      <name val="Arial"/>
      <family val="2"/>
    </font>
    <font>
      <i/>
      <sz val="8"/>
      <color indexed="12"/>
      <name val="Arial"/>
      <family val="2"/>
    </font>
    <font>
      <b/>
      <sz val="8"/>
      <color indexed="12"/>
      <name val="Arial"/>
      <family val="2"/>
    </font>
    <font>
      <sz val="9"/>
      <name val="Courier New"/>
      <family val="3"/>
    </font>
    <font>
      <sz val="9"/>
      <name val="Arial"/>
      <family val="2"/>
    </font>
    <font>
      <u/>
      <sz val="8"/>
      <color indexed="62"/>
      <name val="Arial"/>
      <family val="2"/>
    </font>
    <font>
      <b/>
      <i/>
      <sz val="8"/>
      <color indexed="48"/>
      <name val="Arial"/>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6.75"/>
      <color indexed="12"/>
      <name val="Tms Rmn"/>
    </font>
    <font>
      <sz val="11"/>
      <color indexed="19"/>
      <name val="Calibri"/>
      <family val="2"/>
    </font>
    <font>
      <sz val="9"/>
      <name val="Tms Rmn"/>
    </font>
    <font>
      <b/>
      <sz val="11"/>
      <color indexed="63"/>
      <name val="Calibri"/>
      <family val="2"/>
    </font>
    <font>
      <b/>
      <sz val="18"/>
      <color indexed="62"/>
      <name val="Cambria"/>
      <family val="2"/>
    </font>
    <font>
      <b/>
      <sz val="11"/>
      <color indexed="8"/>
      <name val="Calibri"/>
      <family val="2"/>
    </font>
    <font>
      <b/>
      <sz val="10"/>
      <name val="Arial"/>
      <family val="2"/>
    </font>
    <font>
      <sz val="10"/>
      <name val="Arial"/>
      <family val="2"/>
    </font>
  </fonts>
  <fills count="17">
    <fill>
      <patternFill patternType="none"/>
    </fill>
    <fill>
      <patternFill patternType="gray125"/>
    </fill>
    <fill>
      <patternFill patternType="solid">
        <fgColor indexed="58"/>
        <bgColor indexed="64"/>
      </patternFill>
    </fill>
    <fill>
      <patternFill patternType="solid">
        <fgColor indexed="9"/>
        <bgColor indexed="64"/>
      </patternFill>
    </fill>
    <fill>
      <patternFill patternType="solid">
        <fgColor indexed="31"/>
        <bgColor indexed="64"/>
      </patternFill>
    </fill>
    <fill>
      <patternFill patternType="solid">
        <fgColor theme="0"/>
        <bgColor indexed="64"/>
      </patternFill>
    </fill>
    <fill>
      <patternFill patternType="solid">
        <fgColor indexed="46"/>
      </patternFill>
    </fill>
    <fill>
      <patternFill patternType="solid">
        <fgColor indexed="27"/>
      </patternFill>
    </fill>
    <fill>
      <patternFill patternType="solid">
        <fgColor indexed="51"/>
      </patternFill>
    </fill>
    <fill>
      <patternFill patternType="solid">
        <fgColor indexed="49"/>
      </patternFill>
    </fill>
    <fill>
      <patternFill patternType="solid">
        <fgColor indexed="56"/>
      </patternFill>
    </fill>
    <fill>
      <patternFill patternType="solid">
        <fgColor indexed="10"/>
      </patternFill>
    </fill>
    <fill>
      <patternFill patternType="solid">
        <fgColor indexed="53"/>
      </patternFill>
    </fill>
    <fill>
      <patternFill patternType="solid">
        <fgColor indexed="54"/>
      </patternFill>
    </fill>
    <fill>
      <patternFill patternType="solid">
        <fgColor indexed="55"/>
      </patternFill>
    </fill>
    <fill>
      <patternFill patternType="solid">
        <fgColor indexed="43"/>
      </patternFill>
    </fill>
    <fill>
      <patternFill patternType="solid">
        <fgColor indexed="9"/>
      </patternFill>
    </fill>
  </fills>
  <borders count="39">
    <border>
      <left/>
      <right/>
      <top/>
      <bottom/>
      <diagonal/>
    </border>
    <border>
      <left/>
      <right/>
      <top/>
      <bottom style="thin">
        <color indexed="62"/>
      </bottom>
      <diagonal/>
    </border>
    <border>
      <left/>
      <right style="hair">
        <color indexed="62"/>
      </right>
      <top/>
      <bottom/>
      <diagonal/>
    </border>
    <border>
      <left style="hair">
        <color indexed="62"/>
      </left>
      <right/>
      <top/>
      <bottom/>
      <diagonal/>
    </border>
    <border>
      <left/>
      <right style="hair">
        <color indexed="62"/>
      </right>
      <top style="hair">
        <color indexed="62"/>
      </top>
      <bottom style="hair">
        <color indexed="62"/>
      </bottom>
      <diagonal/>
    </border>
    <border>
      <left style="hair">
        <color indexed="62"/>
      </left>
      <right/>
      <top style="hair">
        <color indexed="62"/>
      </top>
      <bottom style="hair">
        <color indexed="62"/>
      </bottom>
      <diagonal/>
    </border>
    <border>
      <left style="hair">
        <color indexed="62"/>
      </left>
      <right style="hair">
        <color indexed="62"/>
      </right>
      <top style="hair">
        <color indexed="62"/>
      </top>
      <bottom style="hair">
        <color indexed="62"/>
      </bottom>
      <diagonal/>
    </border>
    <border>
      <left style="hair">
        <color indexed="62"/>
      </left>
      <right style="hair">
        <color indexed="62"/>
      </right>
      <top/>
      <bottom/>
      <diagonal/>
    </border>
    <border>
      <left/>
      <right style="hair">
        <color indexed="62"/>
      </right>
      <top/>
      <bottom style="hair">
        <color indexed="62"/>
      </bottom>
      <diagonal/>
    </border>
    <border>
      <left style="hair">
        <color indexed="62"/>
      </left>
      <right style="hair">
        <color indexed="62"/>
      </right>
      <top/>
      <bottom style="hair">
        <color indexed="62"/>
      </bottom>
      <diagonal/>
    </border>
    <border>
      <left/>
      <right/>
      <top/>
      <bottom style="hair">
        <color indexed="62"/>
      </bottom>
      <diagonal/>
    </border>
    <border>
      <left style="hair">
        <color indexed="62"/>
      </left>
      <right/>
      <top/>
      <bottom style="hair">
        <color indexed="62"/>
      </bottom>
      <diagonal/>
    </border>
    <border>
      <left/>
      <right/>
      <top style="hair">
        <color indexed="62"/>
      </top>
      <bottom style="hair">
        <color indexed="62"/>
      </bottom>
      <diagonal/>
    </border>
    <border>
      <left/>
      <right/>
      <top/>
      <bottom style="thin">
        <color indexed="64"/>
      </bottom>
      <diagonal/>
    </border>
    <border>
      <left/>
      <right/>
      <top style="hair">
        <color indexed="64"/>
      </top>
      <bottom/>
      <diagonal/>
    </border>
    <border>
      <left style="hair">
        <color indexed="64"/>
      </left>
      <right/>
      <top style="hair">
        <color indexed="64"/>
      </top>
      <bottom/>
      <diagonal/>
    </border>
    <border>
      <left style="hair">
        <color indexed="62"/>
      </left>
      <right/>
      <top style="hair">
        <color indexed="62"/>
      </top>
      <bottom/>
      <diagonal/>
    </border>
    <border>
      <left/>
      <right style="hair">
        <color indexed="62"/>
      </right>
      <top style="hair">
        <color indexed="62"/>
      </top>
      <bottom/>
      <diagonal/>
    </border>
    <border>
      <left style="hair">
        <color indexed="62"/>
      </left>
      <right style="hair">
        <color indexed="62"/>
      </right>
      <top style="hair">
        <color indexed="62"/>
      </top>
      <bottom/>
      <diagonal/>
    </border>
    <border>
      <left/>
      <right style="hair">
        <color rgb="FF002060"/>
      </right>
      <top style="hair">
        <color rgb="FF002060"/>
      </top>
      <bottom/>
      <diagonal/>
    </border>
    <border>
      <left style="hair">
        <color rgb="FF002060"/>
      </left>
      <right style="hair">
        <color rgb="FF002060"/>
      </right>
      <top style="hair">
        <color rgb="FF002060"/>
      </top>
      <bottom/>
      <diagonal/>
    </border>
    <border>
      <left style="hair">
        <color rgb="FF002060"/>
      </left>
      <right/>
      <top style="hair">
        <color rgb="FF002060"/>
      </top>
      <bottom/>
      <diagonal/>
    </border>
    <border>
      <left/>
      <right style="hair">
        <color rgb="FF002060"/>
      </right>
      <top/>
      <bottom/>
      <diagonal/>
    </border>
    <border>
      <left style="hair">
        <color rgb="FF002060"/>
      </left>
      <right style="hair">
        <color rgb="FF002060"/>
      </right>
      <top/>
      <bottom/>
      <diagonal/>
    </border>
    <border>
      <left style="hair">
        <color rgb="FF002060"/>
      </left>
      <right/>
      <top/>
      <bottom/>
      <diagonal/>
    </border>
    <border>
      <left/>
      <right style="hair">
        <color rgb="FF002060"/>
      </right>
      <top/>
      <bottom style="hair">
        <color rgb="FF002060"/>
      </bottom>
      <diagonal/>
    </border>
    <border>
      <left style="hair">
        <color rgb="FF002060"/>
      </left>
      <right style="hair">
        <color rgb="FF002060"/>
      </right>
      <top/>
      <bottom style="hair">
        <color rgb="FF002060"/>
      </bottom>
      <diagonal/>
    </border>
    <border>
      <left style="hair">
        <color rgb="FF002060"/>
      </left>
      <right/>
      <top/>
      <bottom style="hair">
        <color rgb="FF002060"/>
      </bottom>
      <diagonal/>
    </border>
    <border>
      <left/>
      <right/>
      <top style="hair">
        <color indexed="62"/>
      </top>
      <bottom/>
      <diagonal/>
    </border>
    <border>
      <left style="hair">
        <color indexed="62"/>
      </left>
      <right style="hair">
        <color indexed="64"/>
      </right>
      <top style="hair">
        <color indexed="62"/>
      </top>
      <bottom/>
      <diagonal/>
    </border>
    <border>
      <left style="hair">
        <color indexed="62"/>
      </left>
      <right style="hair">
        <color indexed="64"/>
      </right>
      <top/>
      <bottom/>
      <diagonal/>
    </border>
    <border>
      <left style="hair">
        <color indexed="62"/>
      </left>
      <right style="hair">
        <color indexed="64"/>
      </right>
      <top style="hair">
        <color indexed="62"/>
      </top>
      <bottom style="hair">
        <color indexed="62"/>
      </bottom>
      <diagonal/>
    </border>
    <border>
      <left style="hair">
        <color indexed="62"/>
      </left>
      <right/>
      <top/>
      <bottom style="hair">
        <color indexed="64"/>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s>
  <cellStyleXfs count="58">
    <xf numFmtId="0" fontId="0" fillId="0" borderId="0"/>
    <xf numFmtId="0" fontId="9" fillId="0" borderId="0"/>
    <xf numFmtId="0" fontId="10" fillId="2" borderId="0"/>
    <xf numFmtId="0" fontId="11" fillId="0" borderId="0"/>
    <xf numFmtId="0" fontId="8" fillId="0" borderId="0" applyNumberFormat="0" applyFill="0" applyBorder="0" applyAlignment="0" applyProtection="0">
      <alignment vertical="top"/>
      <protection locked="0"/>
    </xf>
    <xf numFmtId="164" fontId="6" fillId="0" borderId="0" applyFont="0" applyFill="0" applyBorder="0" applyAlignment="0" applyProtection="0"/>
    <xf numFmtId="165" fontId="2" fillId="0" borderId="0" applyFont="0" applyFill="0" applyBorder="0" applyAlignment="0" applyProtection="0"/>
    <xf numFmtId="0" fontId="3" fillId="0" borderId="0"/>
    <xf numFmtId="0" fontId="6" fillId="0" borderId="0"/>
    <xf numFmtId="0" fontId="4" fillId="0" borderId="0"/>
    <xf numFmtId="0" fontId="5" fillId="0" borderId="0"/>
    <xf numFmtId="0" fontId="4" fillId="0" borderId="0"/>
    <xf numFmtId="9" fontId="2" fillId="0" borderId="0" applyFont="0" applyFill="0" applyBorder="0" applyAlignment="0" applyProtection="0"/>
    <xf numFmtId="0" fontId="7" fillId="0" borderId="0"/>
    <xf numFmtId="0" fontId="2" fillId="0" borderId="0"/>
    <xf numFmtId="0" fontId="2" fillId="0" borderId="0"/>
    <xf numFmtId="0" fontId="1" fillId="0" borderId="0"/>
    <xf numFmtId="0" fontId="46" fillId="10" borderId="0" applyNumberFormat="0" applyBorder="0" applyAlignment="0" applyProtection="0"/>
    <xf numFmtId="0" fontId="46" fillId="12" borderId="0" applyNumberFormat="0" applyBorder="0" applyAlignment="0" applyProtection="0"/>
    <xf numFmtId="0" fontId="46" fillId="8" borderId="0" applyNumberFormat="0" applyBorder="0" applyAlignment="0" applyProtection="0"/>
    <xf numFmtId="0" fontId="46" fillId="13" borderId="0" applyNumberFormat="0" applyBorder="0" applyAlignment="0" applyProtection="0"/>
    <xf numFmtId="0" fontId="46" fillId="9" borderId="0" applyNumberFormat="0" applyBorder="0" applyAlignment="0" applyProtection="0"/>
    <xf numFmtId="0" fontId="46" fillId="11" borderId="0" applyNumberFormat="0" applyBorder="0" applyAlignment="0" applyProtection="0"/>
    <xf numFmtId="0" fontId="47" fillId="6" borderId="0" applyNumberFormat="0" applyBorder="0" applyAlignment="0" applyProtection="0"/>
    <xf numFmtId="0" fontId="48" fillId="14" borderId="33" applyNumberFormat="0" applyAlignment="0" applyProtection="0"/>
    <xf numFmtId="177"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xf numFmtId="0" fontId="2" fillId="0" borderId="0"/>
    <xf numFmtId="0" fontId="49" fillId="0" borderId="0" applyNumberFormat="0" applyFill="0" applyBorder="0" applyAlignment="0" applyProtection="0"/>
    <xf numFmtId="0" fontId="50" fillId="7" borderId="0" applyNumberFormat="0" applyBorder="0" applyAlignment="0" applyProtection="0"/>
    <xf numFmtId="0" fontId="51" fillId="0" borderId="34" applyNumberFormat="0" applyFill="0" applyAlignment="0" applyProtection="0"/>
    <xf numFmtId="0" fontId="52" fillId="0" borderId="35" applyNumberFormat="0" applyFill="0" applyAlignment="0" applyProtection="0"/>
    <xf numFmtId="0" fontId="53" fillId="0" borderId="36"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60" fillId="0" borderId="0"/>
    <xf numFmtId="177" fontId="2" fillId="0" borderId="0" applyFont="0" applyFill="0" applyBorder="0" applyAlignment="0" applyProtection="0"/>
    <xf numFmtId="0" fontId="8" fillId="0" borderId="0" applyNumberFormat="0" applyFill="0" applyBorder="0" applyAlignment="0" applyProtection="0">
      <alignment vertical="top"/>
      <protection locked="0"/>
    </xf>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0" fontId="55" fillId="15" borderId="0" applyNumberFormat="0" applyBorder="0" applyAlignment="0" applyProtection="0"/>
    <xf numFmtId="0" fontId="2" fillId="0" borderId="0"/>
    <xf numFmtId="0" fontId="56" fillId="0" borderId="0"/>
    <xf numFmtId="0" fontId="1" fillId="0" borderId="0"/>
    <xf numFmtId="0" fontId="2" fillId="0" borderId="0"/>
    <xf numFmtId="0" fontId="57" fillId="16" borderId="37" applyNumberFormat="0" applyAlignment="0" applyProtection="0"/>
    <xf numFmtId="0" fontId="2" fillId="0" borderId="0"/>
    <xf numFmtId="0" fontId="2" fillId="0" borderId="0"/>
    <xf numFmtId="0" fontId="1" fillId="0" borderId="0"/>
    <xf numFmtId="0" fontId="2" fillId="0" borderId="0"/>
    <xf numFmtId="0" fontId="58" fillId="0" borderId="0" applyNumberFormat="0" applyFill="0" applyBorder="0" applyAlignment="0" applyProtection="0"/>
    <xf numFmtId="0" fontId="59" fillId="0" borderId="38" applyNumberFormat="0" applyFill="0" applyAlignment="0" applyProtection="0"/>
    <xf numFmtId="43" fontId="61" fillId="0" borderId="0" applyFont="0" applyFill="0" applyBorder="0" applyAlignment="0" applyProtection="0"/>
  </cellStyleXfs>
  <cellXfs count="623">
    <xf numFmtId="0" fontId="0" fillId="0" borderId="0" xfId="0"/>
    <xf numFmtId="0" fontId="13" fillId="0" borderId="0" xfId="0" applyFont="1" applyFill="1" applyBorder="1" applyAlignment="1">
      <alignment vertical="top" wrapText="1"/>
    </xf>
    <xf numFmtId="0" fontId="18" fillId="0" borderId="0" xfId="0" applyFont="1" applyFill="1" applyBorder="1" applyAlignment="1">
      <alignment horizontal="left"/>
    </xf>
    <xf numFmtId="0" fontId="12" fillId="0" borderId="0" xfId="0" applyFont="1" applyFill="1" applyBorder="1" applyAlignment="1">
      <alignment vertical="top" wrapText="1"/>
    </xf>
    <xf numFmtId="0" fontId="19" fillId="0" borderId="0" xfId="0" applyFont="1" applyBorder="1" applyAlignment="1">
      <alignment vertical="top" wrapText="1"/>
    </xf>
    <xf numFmtId="0" fontId="19" fillId="0" borderId="0" xfId="8" applyFont="1" applyBorder="1"/>
    <xf numFmtId="0" fontId="14" fillId="0" borderId="0" xfId="8" applyFont="1" applyBorder="1"/>
    <xf numFmtId="0" fontId="14" fillId="0" borderId="0" xfId="8" applyFont="1" applyBorder="1" applyAlignment="1">
      <alignment horizontal="center" vertical="center"/>
    </xf>
    <xf numFmtId="0" fontId="14" fillId="0" borderId="0" xfId="0" applyFont="1" applyBorder="1" applyAlignment="1">
      <alignment horizontal="left" indent="1"/>
    </xf>
    <xf numFmtId="0" fontId="15" fillId="0" borderId="0" xfId="8" applyFont="1" applyBorder="1"/>
    <xf numFmtId="0" fontId="19" fillId="0" borderId="0" xfId="0" applyFont="1" applyBorder="1"/>
    <xf numFmtId="0" fontId="14" fillId="0" borderId="0" xfId="0" applyFont="1" applyBorder="1"/>
    <xf numFmtId="3" fontId="14" fillId="0" borderId="0" xfId="7" applyNumberFormat="1" applyFont="1" applyBorder="1" applyAlignment="1"/>
    <xf numFmtId="167" fontId="14" fillId="0" borderId="0" xfId="7" applyNumberFormat="1" applyFont="1" applyBorder="1" applyAlignment="1"/>
    <xf numFmtId="3" fontId="14" fillId="0" borderId="0" xfId="7" applyNumberFormat="1" applyFont="1" applyFill="1" applyBorder="1" applyAlignment="1"/>
    <xf numFmtId="0" fontId="15" fillId="0" borderId="0" xfId="7" applyFont="1" applyBorder="1" applyAlignment="1">
      <alignment horizontal="left" vertical="top" wrapText="1" indent="1"/>
    </xf>
    <xf numFmtId="166" fontId="15" fillId="0" borderId="0" xfId="12" applyNumberFormat="1" applyFont="1" applyBorder="1" applyAlignment="1">
      <alignment vertical="top" wrapText="1"/>
    </xf>
    <xf numFmtId="0" fontId="16" fillId="0" borderId="0" xfId="0" applyFont="1" applyBorder="1" applyAlignment="1">
      <alignment vertical="top" wrapText="1"/>
    </xf>
    <xf numFmtId="0" fontId="19" fillId="0" borderId="0" xfId="7" applyFont="1" applyBorder="1"/>
    <xf numFmtId="0" fontId="19" fillId="0" borderId="0" xfId="8" applyFont="1" applyBorder="1" applyAlignment="1">
      <alignment vertical="center" wrapText="1"/>
    </xf>
    <xf numFmtId="3" fontId="19" fillId="0" borderId="0" xfId="8" applyNumberFormat="1" applyFont="1" applyBorder="1" applyAlignment="1" applyProtection="1">
      <alignment horizontal="right"/>
      <protection locked="0"/>
    </xf>
    <xf numFmtId="167" fontId="14" fillId="0" borderId="0" xfId="7" applyNumberFormat="1" applyFont="1" applyBorder="1" applyAlignment="1">
      <alignment horizontal="right"/>
    </xf>
    <xf numFmtId="0" fontId="20" fillId="0" borderId="0" xfId="0" applyFont="1" applyBorder="1"/>
    <xf numFmtId="0" fontId="22" fillId="0" borderId="0" xfId="0" applyFont="1" applyBorder="1"/>
    <xf numFmtId="0" fontId="18" fillId="0" borderId="0" xfId="0" applyFont="1" applyBorder="1" applyProtection="1">
      <protection locked="0"/>
    </xf>
    <xf numFmtId="0" fontId="19" fillId="0" borderId="0" xfId="0" applyFont="1" applyBorder="1" applyProtection="1">
      <protection locked="0"/>
    </xf>
    <xf numFmtId="0" fontId="13" fillId="0" borderId="0" xfId="0" applyFont="1" applyFill="1" applyBorder="1"/>
    <xf numFmtId="0" fontId="14" fillId="0" borderId="0" xfId="0" applyFont="1" applyBorder="1" applyAlignment="1" applyProtection="1">
      <alignment horizontal="center" textRotation="90" wrapText="1"/>
      <protection locked="0"/>
    </xf>
    <xf numFmtId="0" fontId="14" fillId="0" borderId="0" xfId="0" applyFont="1" applyBorder="1" applyProtection="1">
      <protection locked="0"/>
    </xf>
    <xf numFmtId="0" fontId="15" fillId="0" borderId="0" xfId="8" applyFont="1" applyBorder="1" applyAlignment="1">
      <alignment vertical="top" wrapText="1"/>
    </xf>
    <xf numFmtId="0" fontId="15" fillId="0" borderId="0" xfId="8" applyFont="1" applyBorder="1" applyAlignment="1">
      <alignment vertical="top"/>
    </xf>
    <xf numFmtId="0" fontId="19" fillId="0" borderId="0" xfId="0" applyFont="1" applyFill="1" applyBorder="1"/>
    <xf numFmtId="0" fontId="14" fillId="0" borderId="0" xfId="0" applyFont="1" applyFill="1" applyBorder="1"/>
    <xf numFmtId="172" fontId="14" fillId="0" borderId="0" xfId="0" applyNumberFormat="1" applyFont="1" applyFill="1" applyBorder="1" applyAlignment="1"/>
    <xf numFmtId="3" fontId="19" fillId="0" borderId="0" xfId="0" applyNumberFormat="1" applyFont="1" applyFill="1" applyBorder="1"/>
    <xf numFmtId="0" fontId="19" fillId="3" borderId="0" xfId="0" applyFont="1" applyFill="1" applyBorder="1"/>
    <xf numFmtId="170" fontId="14" fillId="3" borderId="0" xfId="0" applyNumberFormat="1" applyFont="1" applyFill="1" applyBorder="1" applyAlignment="1"/>
    <xf numFmtId="172" fontId="14" fillId="3" borderId="0" xfId="0" applyNumberFormat="1" applyFont="1" applyFill="1" applyBorder="1" applyAlignment="1"/>
    <xf numFmtId="170" fontId="19" fillId="3" borderId="0" xfId="0" applyNumberFormat="1" applyFont="1" applyFill="1" applyBorder="1"/>
    <xf numFmtId="0" fontId="19" fillId="0" borderId="0" xfId="0" applyFont="1" applyBorder="1" applyAlignment="1">
      <alignment vertical="center" wrapText="1"/>
    </xf>
    <xf numFmtId="170" fontId="19" fillId="0" borderId="0" xfId="0" applyNumberFormat="1" applyFont="1" applyFill="1" applyBorder="1" applyAlignment="1"/>
    <xf numFmtId="170" fontId="19" fillId="0" borderId="0" xfId="0" applyNumberFormat="1" applyFont="1" applyBorder="1"/>
    <xf numFmtId="0" fontId="18" fillId="0" borderId="0" xfId="0" applyFont="1" applyFill="1" applyBorder="1"/>
    <xf numFmtId="0" fontId="15" fillId="0" borderId="0" xfId="0" applyFont="1" applyFill="1" applyBorder="1"/>
    <xf numFmtId="170" fontId="14" fillId="0" borderId="0" xfId="0" applyNumberFormat="1" applyFont="1" applyFill="1" applyBorder="1" applyAlignment="1"/>
    <xf numFmtId="3" fontId="15" fillId="0" borderId="0" xfId="0" applyNumberFormat="1" applyFont="1" applyFill="1" applyBorder="1"/>
    <xf numFmtId="0" fontId="13" fillId="0" borderId="0" xfId="0" applyFont="1" applyFill="1" applyBorder="1" applyAlignment="1">
      <alignment vertical="center" wrapText="1"/>
    </xf>
    <xf numFmtId="0" fontId="20" fillId="0" borderId="0" xfId="0" applyFont="1" applyFill="1" applyBorder="1"/>
    <xf numFmtId="0" fontId="20" fillId="0" borderId="0" xfId="0" applyFont="1" applyFill="1" applyBorder="1" applyAlignment="1">
      <alignment wrapText="1"/>
    </xf>
    <xf numFmtId="0" fontId="13" fillId="0" borderId="0" xfId="0" applyFont="1" applyFill="1" applyAlignment="1">
      <alignment horizontal="left" wrapText="1"/>
    </xf>
    <xf numFmtId="3" fontId="19" fillId="0" borderId="0" xfId="0" applyNumberFormat="1" applyFont="1" applyBorder="1" applyAlignment="1"/>
    <xf numFmtId="3" fontId="14" fillId="0" borderId="0" xfId="0" applyNumberFormat="1" applyFont="1" applyBorder="1" applyAlignment="1"/>
    <xf numFmtId="0" fontId="13" fillId="0" borderId="0" xfId="0" applyFont="1" applyBorder="1" applyAlignment="1">
      <alignment wrapText="1"/>
    </xf>
    <xf numFmtId="0" fontId="13" fillId="0" borderId="0" xfId="0" applyFont="1" applyFill="1" applyAlignment="1"/>
    <xf numFmtId="0" fontId="17" fillId="0" borderId="0" xfId="0" applyFont="1" applyFill="1" applyBorder="1" applyAlignment="1"/>
    <xf numFmtId="0" fontId="13" fillId="0" borderId="0" xfId="0" applyFont="1" applyFill="1" applyBorder="1" applyAlignment="1"/>
    <xf numFmtId="0" fontId="20" fillId="0" borderId="1" xfId="0" applyFont="1" applyFill="1" applyBorder="1" applyAlignment="1"/>
    <xf numFmtId="0" fontId="20" fillId="0" borderId="0" xfId="0" applyFont="1" applyFill="1" applyAlignment="1"/>
    <xf numFmtId="0" fontId="13" fillId="0" borderId="0" xfId="0" applyFont="1" applyBorder="1" applyAlignment="1"/>
    <xf numFmtId="0" fontId="23" fillId="0" borderId="0" xfId="0" applyFont="1" applyFill="1" applyAlignment="1"/>
    <xf numFmtId="0" fontId="20" fillId="0" borderId="0" xfId="0" applyFont="1" applyFill="1" applyBorder="1" applyAlignment="1"/>
    <xf numFmtId="0" fontId="25" fillId="0" borderId="0" xfId="0" applyFont="1" applyFill="1" applyAlignment="1"/>
    <xf numFmtId="0" fontId="22" fillId="0" borderId="1" xfId="0" applyFont="1" applyFill="1" applyBorder="1" applyAlignment="1"/>
    <xf numFmtId="0" fontId="0" fillId="0" borderId="0" xfId="0" applyAlignment="1"/>
    <xf numFmtId="167" fontId="15" fillId="0" borderId="0" xfId="7" applyNumberFormat="1" applyFont="1" applyBorder="1" applyAlignment="1">
      <alignment vertical="top"/>
    </xf>
    <xf numFmtId="0" fontId="19" fillId="0" borderId="0" xfId="8" applyFont="1" applyFill="1" applyBorder="1"/>
    <xf numFmtId="0" fontId="18" fillId="4" borderId="0" xfId="0" applyFont="1" applyFill="1" applyBorder="1"/>
    <xf numFmtId="0" fontId="19" fillId="4" borderId="0" xfId="0" applyFont="1" applyFill="1" applyBorder="1"/>
    <xf numFmtId="0" fontId="27" fillId="0" borderId="0" xfId="4" applyFont="1" applyFill="1" applyBorder="1" applyAlignment="1" applyProtection="1">
      <alignment horizontal="right"/>
    </xf>
    <xf numFmtId="0" fontId="28" fillId="0" borderId="0" xfId="0" applyFont="1" applyBorder="1"/>
    <xf numFmtId="0" fontId="29" fillId="0" borderId="0" xfId="0" applyFont="1" applyFill="1" applyBorder="1"/>
    <xf numFmtId="0" fontId="0" fillId="0" borderId="0" xfId="0" applyFill="1" applyBorder="1"/>
    <xf numFmtId="0" fontId="19" fillId="0" borderId="0" xfId="0" applyFont="1" applyFill="1" applyBorder="1" applyAlignment="1">
      <alignment horizontal="center"/>
    </xf>
    <xf numFmtId="0" fontId="14" fillId="0" borderId="0" xfId="0" applyFont="1" applyFill="1" applyBorder="1" applyAlignment="1">
      <alignment horizontal="left" indent="1"/>
    </xf>
    <xf numFmtId="3" fontId="14" fillId="0" borderId="0" xfId="0" applyNumberFormat="1" applyFont="1" applyFill="1" applyBorder="1" applyAlignment="1"/>
    <xf numFmtId="167" fontId="14" fillId="0" borderId="0" xfId="0" applyNumberFormat="1" applyFont="1" applyFill="1" applyBorder="1" applyAlignment="1"/>
    <xf numFmtId="0" fontId="28" fillId="0" borderId="0" xfId="0" applyFont="1" applyFill="1" applyBorder="1"/>
    <xf numFmtId="0" fontId="14" fillId="0" borderId="0" xfId="9" applyFont="1" applyBorder="1" applyAlignment="1"/>
    <xf numFmtId="0" fontId="14" fillId="3" borderId="0" xfId="9" applyFont="1" applyFill="1" applyBorder="1" applyAlignment="1"/>
    <xf numFmtId="0" fontId="31" fillId="0" borderId="0" xfId="0" applyFont="1" applyFill="1"/>
    <xf numFmtId="0" fontId="32" fillId="0" borderId="0" xfId="0" applyFont="1" applyFill="1"/>
    <xf numFmtId="0" fontId="33" fillId="0" borderId="0" xfId="0" applyFont="1" applyFill="1"/>
    <xf numFmtId="0" fontId="14" fillId="0" borderId="0" xfId="0" applyFont="1" applyFill="1" applyBorder="1" applyAlignment="1"/>
    <xf numFmtId="0" fontId="34" fillId="0" borderId="0" xfId="0" applyFont="1" applyFill="1" applyBorder="1"/>
    <xf numFmtId="0" fontId="35" fillId="0" borderId="0" xfId="0" applyFont="1" applyFill="1" applyBorder="1" applyAlignment="1">
      <alignment horizontal="center"/>
    </xf>
    <xf numFmtId="0" fontId="17" fillId="0" borderId="0" xfId="0" applyFont="1" applyFill="1" applyAlignment="1"/>
    <xf numFmtId="0" fontId="17" fillId="0" borderId="1" xfId="0" applyFont="1" applyFill="1" applyBorder="1" applyAlignment="1"/>
    <xf numFmtId="0" fontId="17" fillId="0" borderId="0" xfId="0" applyFont="1" applyBorder="1" applyAlignment="1"/>
    <xf numFmtId="0" fontId="17" fillId="0" borderId="0" xfId="0" applyFont="1" applyFill="1" applyBorder="1" applyAlignment="1">
      <alignment vertical="top" wrapText="1"/>
    </xf>
    <xf numFmtId="0" fontId="17" fillId="0" borderId="0" xfId="0" applyFont="1" applyBorder="1" applyAlignment="1">
      <alignment vertical="top" wrapText="1"/>
    </xf>
    <xf numFmtId="0" fontId="25" fillId="0" borderId="0" xfId="0" applyFont="1" applyFill="1" applyBorder="1" applyAlignment="1"/>
    <xf numFmtId="0" fontId="13" fillId="0" borderId="0" xfId="0" applyFont="1" applyFill="1" applyBorder="1" applyAlignment="1">
      <alignment wrapText="1"/>
    </xf>
    <xf numFmtId="0" fontId="21" fillId="0" borderId="0" xfId="4" applyFont="1" applyFill="1" applyBorder="1" applyAlignment="1" applyProtection="1">
      <alignment horizontal="left" vertical="top" wrapText="1"/>
    </xf>
    <xf numFmtId="169" fontId="28" fillId="0" borderId="0" xfId="0" applyNumberFormat="1" applyFont="1" applyFill="1" applyBorder="1"/>
    <xf numFmtId="0" fontId="28" fillId="0" borderId="0" xfId="13" applyFont="1" applyFill="1" applyBorder="1" applyAlignment="1">
      <alignment horizontal="left"/>
    </xf>
    <xf numFmtId="0" fontId="28" fillId="0" borderId="0" xfId="9" applyFont="1" applyBorder="1" applyAlignment="1"/>
    <xf numFmtId="170" fontId="28" fillId="0" borderId="0" xfId="0" applyNumberFormat="1" applyFont="1" applyBorder="1" applyAlignment="1"/>
    <xf numFmtId="171" fontId="28" fillId="0" borderId="0" xfId="0" applyNumberFormat="1" applyFont="1" applyBorder="1" applyAlignment="1"/>
    <xf numFmtId="171" fontId="28" fillId="0" borderId="0" xfId="0" applyNumberFormat="1" applyFont="1" applyFill="1" applyBorder="1" applyAlignment="1"/>
    <xf numFmtId="171" fontId="28" fillId="0" borderId="0" xfId="0" applyNumberFormat="1" applyFont="1" applyBorder="1"/>
    <xf numFmtId="0" fontId="18" fillId="4" borderId="0" xfId="9" applyFont="1" applyFill="1" applyBorder="1"/>
    <xf numFmtId="166" fontId="19" fillId="3" borderId="0" xfId="0" applyNumberFormat="1" applyFont="1" applyFill="1" applyBorder="1"/>
    <xf numFmtId="0" fontId="36" fillId="0" borderId="0" xfId="4" applyFont="1" applyFill="1" applyBorder="1" applyAlignment="1" applyProtection="1"/>
    <xf numFmtId="0" fontId="19" fillId="0" borderId="0" xfId="0" applyFont="1" applyFill="1" applyBorder="1" applyAlignment="1">
      <alignment horizontal="center" vertical="top" wrapText="1"/>
    </xf>
    <xf numFmtId="0" fontId="14" fillId="0" borderId="0" xfId="9" applyFont="1" applyFill="1" applyBorder="1" applyAlignment="1">
      <alignment horizontal="left" indent="1"/>
    </xf>
    <xf numFmtId="171" fontId="28" fillId="0" borderId="0" xfId="0" applyNumberFormat="1" applyFont="1" applyFill="1" applyBorder="1"/>
    <xf numFmtId="170" fontId="19" fillId="0" borderId="0" xfId="0" applyNumberFormat="1" applyFont="1" applyFill="1" applyBorder="1"/>
    <xf numFmtId="0" fontId="19" fillId="0" borderId="0" xfId="0" applyFont="1" applyFill="1" applyBorder="1" applyAlignment="1">
      <alignment vertical="top" wrapText="1"/>
    </xf>
    <xf numFmtId="0" fontId="14" fillId="0" borderId="0" xfId="9" applyFont="1" applyFill="1" applyBorder="1" applyAlignment="1"/>
    <xf numFmtId="171" fontId="14" fillId="0" borderId="0" xfId="0" applyNumberFormat="1" applyFont="1" applyFill="1" applyBorder="1"/>
    <xf numFmtId="0" fontId="38" fillId="0" borderId="0" xfId="0" applyFont="1" applyFill="1" applyBorder="1"/>
    <xf numFmtId="0" fontId="38" fillId="0" borderId="0" xfId="8" applyFont="1" applyBorder="1"/>
    <xf numFmtId="0" fontId="38" fillId="0" borderId="0" xfId="11" applyFont="1" applyBorder="1"/>
    <xf numFmtId="3" fontId="38" fillId="0" borderId="0" xfId="0" applyNumberFormat="1" applyFont="1" applyFill="1" applyBorder="1"/>
    <xf numFmtId="0" fontId="38" fillId="0" borderId="0" xfId="0" applyFont="1" applyBorder="1"/>
    <xf numFmtId="0" fontId="12" fillId="0" borderId="0" xfId="0" applyFont="1" applyFill="1"/>
    <xf numFmtId="0" fontId="13" fillId="0" borderId="0" xfId="0" applyFont="1" applyFill="1"/>
    <xf numFmtId="0" fontId="28" fillId="0" borderId="0" xfId="8" applyFont="1" applyBorder="1"/>
    <xf numFmtId="0" fontId="36" fillId="0" borderId="0" xfId="4" applyFont="1" applyFill="1" applyBorder="1" applyAlignment="1" applyProtection="1">
      <alignment wrapText="1"/>
    </xf>
    <xf numFmtId="0" fontId="25" fillId="0" borderId="0" xfId="0" applyFont="1" applyFill="1" applyBorder="1" applyAlignment="1">
      <alignment horizontal="left" vertical="top" wrapText="1"/>
    </xf>
    <xf numFmtId="0" fontId="18" fillId="4" borderId="0" xfId="8" applyFont="1" applyFill="1" applyBorder="1"/>
    <xf numFmtId="0" fontId="36" fillId="0" borderId="0" xfId="4" applyFont="1" applyFill="1" applyBorder="1" applyAlignment="1" applyProtection="1">
      <alignment horizontal="left" vertical="top" wrapText="1"/>
    </xf>
    <xf numFmtId="0" fontId="38" fillId="0" borderId="0" xfId="7" applyFont="1" applyBorder="1"/>
    <xf numFmtId="0" fontId="28" fillId="0" borderId="0" xfId="7" applyFont="1" applyBorder="1"/>
    <xf numFmtId="0" fontId="38" fillId="0" borderId="0" xfId="8" applyFont="1" applyFill="1" applyBorder="1"/>
    <xf numFmtId="0" fontId="28" fillId="0" borderId="0" xfId="8" applyFont="1" applyFill="1" applyBorder="1"/>
    <xf numFmtId="166" fontId="37" fillId="0" borderId="0" xfId="12" applyNumberFormat="1" applyFont="1" applyFill="1" applyBorder="1" applyAlignment="1">
      <alignment vertical="top" wrapText="1"/>
    </xf>
    <xf numFmtId="0" fontId="37" fillId="0" borderId="0" xfId="8" applyFont="1" applyFill="1" applyBorder="1" applyAlignment="1">
      <alignment vertical="top" wrapText="1"/>
    </xf>
    <xf numFmtId="0" fontId="38" fillId="0" borderId="0" xfId="7" applyFont="1" applyFill="1" applyBorder="1"/>
    <xf numFmtId="0" fontId="28" fillId="0" borderId="0" xfId="7" applyFont="1" applyFill="1" applyBorder="1"/>
    <xf numFmtId="0" fontId="19" fillId="0" borderId="0" xfId="7" applyFont="1" applyFill="1" applyBorder="1"/>
    <xf numFmtId="0" fontId="19" fillId="4" borderId="0" xfId="8" applyFont="1" applyFill="1" applyBorder="1"/>
    <xf numFmtId="167" fontId="19" fillId="0" borderId="0" xfId="8" applyNumberFormat="1" applyFont="1" applyFill="1" applyBorder="1" applyAlignment="1" applyProtection="1">
      <protection locked="0"/>
    </xf>
    <xf numFmtId="167" fontId="14" fillId="0" borderId="0" xfId="8" applyNumberFormat="1" applyFont="1" applyFill="1" applyBorder="1" applyAlignment="1" applyProtection="1">
      <protection locked="0"/>
    </xf>
    <xf numFmtId="166" fontId="39" fillId="0" borderId="0" xfId="12" applyNumberFormat="1" applyFont="1" applyFill="1" applyBorder="1" applyAlignment="1">
      <alignment vertical="top" wrapText="1"/>
    </xf>
    <xf numFmtId="166" fontId="39" fillId="0" borderId="0" xfId="12" applyNumberFormat="1" applyFont="1" applyBorder="1" applyAlignment="1">
      <alignment vertical="top" wrapText="1"/>
    </xf>
    <xf numFmtId="0" fontId="14" fillId="0" borderId="0" xfId="7" applyFont="1" applyFill="1" applyBorder="1" applyAlignment="1">
      <alignment horizontal="right" vertical="center" wrapText="1"/>
    </xf>
    <xf numFmtId="0" fontId="19" fillId="0" borderId="0" xfId="0" applyFont="1" applyFill="1" applyBorder="1" applyProtection="1">
      <protection locked="0"/>
    </xf>
    <xf numFmtId="0" fontId="38" fillId="0" borderId="0" xfId="7" applyFont="1" applyFill="1" applyBorder="1" applyAlignment="1">
      <alignment horizontal="left" vertical="top" wrapText="1" indent="1"/>
    </xf>
    <xf numFmtId="167" fontId="38" fillId="0" borderId="0" xfId="5" applyNumberFormat="1" applyFont="1" applyFill="1" applyBorder="1" applyAlignment="1">
      <alignment horizontal="right" vertical="top" indent="1"/>
    </xf>
    <xf numFmtId="167" fontId="28" fillId="0" borderId="0" xfId="8" applyNumberFormat="1" applyFont="1" applyFill="1" applyBorder="1" applyAlignment="1">
      <alignment horizontal="right" indent="1"/>
    </xf>
    <xf numFmtId="0" fontId="28" fillId="0" borderId="0" xfId="8" applyFont="1" applyFill="1" applyBorder="1" applyAlignment="1">
      <alignment horizontal="left"/>
    </xf>
    <xf numFmtId="0" fontId="19" fillId="0" borderId="0" xfId="8" applyFont="1" applyFill="1" applyBorder="1" applyAlignment="1">
      <alignment horizontal="left"/>
    </xf>
    <xf numFmtId="3" fontId="19" fillId="0" borderId="0" xfId="5" applyNumberFormat="1" applyFont="1" applyFill="1" applyBorder="1" applyAlignment="1">
      <alignment horizontal="right" indent="1"/>
    </xf>
    <xf numFmtId="0" fontId="14" fillId="0" borderId="0" xfId="8" applyFont="1" applyFill="1" applyBorder="1" applyAlignment="1"/>
    <xf numFmtId="0" fontId="14" fillId="0" borderId="0" xfId="8" applyFont="1" applyFill="1" applyBorder="1"/>
    <xf numFmtId="166" fontId="38" fillId="0" borderId="0" xfId="12" applyNumberFormat="1" applyFont="1" applyBorder="1" applyAlignment="1">
      <alignment vertical="top"/>
    </xf>
    <xf numFmtId="0" fontId="28" fillId="0" borderId="0" xfId="7" applyFont="1" applyFill="1" applyBorder="1" applyAlignment="1">
      <alignment horizontal="center" vertical="center"/>
    </xf>
    <xf numFmtId="167" fontId="38" fillId="0" borderId="0" xfId="7" applyNumberFormat="1" applyFont="1" applyFill="1" applyBorder="1" applyAlignment="1">
      <alignment vertical="top"/>
    </xf>
    <xf numFmtId="167" fontId="38" fillId="0" borderId="0" xfId="7" applyNumberFormat="1" applyFont="1" applyFill="1" applyBorder="1" applyAlignment="1"/>
    <xf numFmtId="3" fontId="38" fillId="0" borderId="0" xfId="7" applyNumberFormat="1" applyFont="1" applyFill="1" applyBorder="1" applyAlignment="1"/>
    <xf numFmtId="0" fontId="28" fillId="0" borderId="0" xfId="10" applyFont="1" applyBorder="1"/>
    <xf numFmtId="0" fontId="18" fillId="4" borderId="0" xfId="0" applyFont="1" applyFill="1" applyBorder="1" applyProtection="1">
      <protection locked="0"/>
    </xf>
    <xf numFmtId="0" fontId="19" fillId="4" borderId="0" xfId="0" applyFont="1" applyFill="1" applyBorder="1" applyProtection="1">
      <protection locked="0"/>
    </xf>
    <xf numFmtId="0" fontId="19" fillId="0" borderId="0" xfId="10" applyFont="1" applyFill="1" applyBorder="1"/>
    <xf numFmtId="3" fontId="14" fillId="0" borderId="0" xfId="5" applyNumberFormat="1" applyFont="1" applyFill="1" applyBorder="1" applyAlignment="1">
      <alignment horizontal="right" indent="1"/>
    </xf>
    <xf numFmtId="3" fontId="15" fillId="0" borderId="0" xfId="5" applyNumberFormat="1" applyFont="1" applyFill="1" applyBorder="1" applyAlignment="1">
      <alignment horizontal="right" indent="1"/>
    </xf>
    <xf numFmtId="0" fontId="28" fillId="0" borderId="0" xfId="10" applyFont="1" applyFill="1" applyBorder="1"/>
    <xf numFmtId="0" fontId="15" fillId="0" borderId="0" xfId="10" applyFont="1" applyFill="1" applyBorder="1"/>
    <xf numFmtId="167" fontId="39" fillId="0" borderId="0" xfId="5" applyNumberFormat="1" applyFont="1" applyFill="1" applyBorder="1" applyAlignment="1">
      <alignment vertical="top"/>
    </xf>
    <xf numFmtId="166" fontId="40" fillId="0" borderId="0" xfId="12" applyNumberFormat="1" applyFont="1" applyBorder="1" applyAlignment="1">
      <alignment vertical="top"/>
    </xf>
    <xf numFmtId="0" fontId="40" fillId="0" borderId="0" xfId="8" applyFont="1" applyBorder="1" applyAlignment="1"/>
    <xf numFmtId="0" fontId="40" fillId="0" borderId="0" xfId="8" applyFont="1" applyBorder="1"/>
    <xf numFmtId="0" fontId="14" fillId="0" borderId="0" xfId="7" applyFont="1" applyBorder="1" applyAlignment="1">
      <alignment vertical="center" wrapText="1"/>
    </xf>
    <xf numFmtId="0" fontId="18" fillId="4" borderId="0" xfId="10" applyFont="1" applyFill="1" applyBorder="1" applyAlignment="1"/>
    <xf numFmtId="0" fontId="18" fillId="4" borderId="0" xfId="8" applyFont="1" applyFill="1" applyBorder="1" applyAlignment="1"/>
    <xf numFmtId="167" fontId="19" fillId="0" borderId="0" xfId="8" applyNumberFormat="1" applyFont="1" applyFill="1" applyBorder="1" applyAlignment="1"/>
    <xf numFmtId="0" fontId="41" fillId="0" borderId="0" xfId="8" applyFont="1" applyFill="1" applyBorder="1" applyAlignment="1"/>
    <xf numFmtId="3" fontId="19" fillId="0" borderId="0" xfId="5" applyNumberFormat="1" applyFont="1" applyBorder="1" applyAlignment="1"/>
    <xf numFmtId="3" fontId="14" fillId="0" borderId="0" xfId="5" applyNumberFormat="1" applyFont="1" applyBorder="1" applyAlignment="1"/>
    <xf numFmtId="3" fontId="15" fillId="0" borderId="0" xfId="5" applyNumberFormat="1" applyFont="1" applyBorder="1" applyAlignment="1"/>
    <xf numFmtId="0" fontId="19" fillId="0" borderId="2" xfId="9" applyFont="1" applyFill="1" applyBorder="1" applyAlignment="1"/>
    <xf numFmtId="170" fontId="19" fillId="0" borderId="3" xfId="0" applyNumberFormat="1" applyFont="1" applyFill="1" applyBorder="1" applyAlignment="1"/>
    <xf numFmtId="0" fontId="14" fillId="0" borderId="4" xfId="9" applyFont="1" applyBorder="1" applyAlignment="1"/>
    <xf numFmtId="170" fontId="14" fillId="0" borderId="5" xfId="0" applyNumberFormat="1" applyFont="1" applyFill="1" applyBorder="1" applyAlignment="1"/>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170" fontId="19" fillId="0" borderId="7" xfId="0" applyNumberFormat="1" applyFont="1" applyFill="1" applyBorder="1" applyAlignment="1"/>
    <xf numFmtId="170" fontId="19" fillId="0" borderId="3" xfId="0" applyNumberFormat="1" applyFont="1" applyBorder="1"/>
    <xf numFmtId="170" fontId="14" fillId="0" borderId="6" xfId="0" applyNumberFormat="1" applyFont="1" applyFill="1" applyBorder="1" applyAlignment="1"/>
    <xf numFmtId="172" fontId="19" fillId="0" borderId="7" xfId="0" applyNumberFormat="1" applyFont="1" applyFill="1" applyBorder="1" applyAlignment="1"/>
    <xf numFmtId="172" fontId="14" fillId="0" borderId="6" xfId="0" applyNumberFormat="1" applyFont="1" applyFill="1" applyBorder="1" applyAlignment="1"/>
    <xf numFmtId="0" fontId="15" fillId="0" borderId="2" xfId="0" applyFont="1" applyBorder="1"/>
    <xf numFmtId="0" fontId="14" fillId="0" borderId="7" xfId="0" applyFont="1" applyBorder="1" applyAlignment="1">
      <alignment horizontal="center" vertical="center"/>
    </xf>
    <xf numFmtId="0" fontId="14" fillId="0" borderId="3" xfId="0" applyFont="1" applyBorder="1" applyAlignment="1">
      <alignment horizontal="center" vertical="center"/>
    </xf>
    <xf numFmtId="2" fontId="19" fillId="0" borderId="2" xfId="13" applyNumberFormat="1" applyFont="1" applyFill="1" applyBorder="1" applyAlignment="1">
      <alignment horizontal="left" indent="1"/>
    </xf>
    <xf numFmtId="0" fontId="15" fillId="0" borderId="2" xfId="0" applyFont="1" applyBorder="1" applyAlignment="1"/>
    <xf numFmtId="0" fontId="19" fillId="0" borderId="2" xfId="0" applyFont="1" applyBorder="1" applyAlignment="1">
      <alignment horizontal="left" indent="1"/>
    </xf>
    <xf numFmtId="0" fontId="14" fillId="0" borderId="4" xfId="0" applyFont="1" applyBorder="1" applyAlignment="1">
      <alignment horizontal="left" indent="1"/>
    </xf>
    <xf numFmtId="0" fontId="14" fillId="0" borderId="8" xfId="0" applyFont="1" applyBorder="1" applyAlignment="1">
      <alignment horizontal="left" indent="1"/>
    </xf>
    <xf numFmtId="0" fontId="14" fillId="0" borderId="10" xfId="0" applyFont="1" applyBorder="1" applyAlignment="1">
      <alignment horizontal="center" vertical="center"/>
    </xf>
    <xf numFmtId="170" fontId="19" fillId="0" borderId="7" xfId="0" applyNumberFormat="1" applyFont="1" applyBorder="1" applyAlignment="1"/>
    <xf numFmtId="170" fontId="19" fillId="0" borderId="3" xfId="0" applyNumberFormat="1" applyFont="1" applyBorder="1" applyAlignment="1"/>
    <xf numFmtId="170" fontId="14" fillId="0" borderId="6" xfId="0" applyNumberFormat="1" applyFont="1" applyBorder="1" applyAlignment="1"/>
    <xf numFmtId="170" fontId="14" fillId="0" borderId="5" xfId="0" applyNumberFormat="1" applyFont="1" applyBorder="1" applyAlignment="1"/>
    <xf numFmtId="170" fontId="19" fillId="0" borderId="7" xfId="0" applyNumberFormat="1" applyFont="1" applyBorder="1"/>
    <xf numFmtId="170" fontId="14" fillId="0" borderId="9" xfId="0" applyNumberFormat="1" applyFont="1" applyBorder="1" applyAlignment="1"/>
    <xf numFmtId="170" fontId="14" fillId="0" borderId="11" xfId="0" applyNumberFormat="1" applyFont="1" applyBorder="1" applyAlignment="1"/>
    <xf numFmtId="0" fontId="15" fillId="0" borderId="2" xfId="0" applyFont="1" applyFill="1" applyBorder="1"/>
    <xf numFmtId="0" fontId="19" fillId="0" borderId="2" xfId="0" applyFont="1" applyFill="1" applyBorder="1" applyAlignment="1">
      <alignment horizontal="left" indent="1"/>
    </xf>
    <xf numFmtId="0" fontId="14" fillId="0" borderId="4" xfId="0" applyFont="1" applyFill="1" applyBorder="1" applyAlignment="1">
      <alignment horizontal="left" indent="1"/>
    </xf>
    <xf numFmtId="0" fontId="14" fillId="0" borderId="5" xfId="0" applyFont="1" applyFill="1" applyBorder="1" applyAlignment="1">
      <alignment horizontal="center" vertical="center"/>
    </xf>
    <xf numFmtId="0" fontId="14" fillId="0" borderId="4" xfId="0" applyFont="1" applyFill="1" applyBorder="1" applyAlignment="1">
      <alignment horizontal="center" vertical="center"/>
    </xf>
    <xf numFmtId="170" fontId="14" fillId="0" borderId="7" xfId="0" applyNumberFormat="1" applyFont="1" applyFill="1" applyBorder="1" applyAlignment="1">
      <alignment horizontal="center" vertical="center"/>
    </xf>
    <xf numFmtId="170" fontId="19" fillId="0" borderId="7" xfId="0" applyNumberFormat="1" applyFont="1" applyFill="1" applyBorder="1"/>
    <xf numFmtId="170" fontId="19" fillId="0" borderId="3" xfId="0" applyNumberFormat="1" applyFont="1" applyFill="1" applyBorder="1"/>
    <xf numFmtId="172" fontId="19" fillId="0" borderId="3" xfId="0" applyNumberFormat="1" applyFont="1" applyFill="1" applyBorder="1" applyAlignment="1"/>
    <xf numFmtId="172" fontId="14" fillId="0" borderId="5" xfId="0" applyNumberFormat="1" applyFont="1" applyFill="1" applyBorder="1" applyAlignment="1"/>
    <xf numFmtId="0" fontId="19" fillId="0" borderId="2" xfId="9" applyFont="1" applyBorder="1" applyAlignment="1"/>
    <xf numFmtId="0" fontId="14" fillId="0" borderId="9" xfId="0" applyFont="1" applyFill="1" applyBorder="1" applyAlignment="1">
      <alignment horizontal="center" vertical="center" wrapText="1"/>
    </xf>
    <xf numFmtId="0" fontId="19" fillId="0" borderId="0" xfId="0" applyFont="1" applyFill="1" applyBorder="1" applyAlignment="1">
      <alignment horizontal="center" vertical="center" textRotation="90" wrapText="1"/>
    </xf>
    <xf numFmtId="0" fontId="14" fillId="0" borderId="6" xfId="0" applyFont="1" applyFill="1" applyBorder="1" applyAlignment="1">
      <alignment horizontal="center" vertical="center"/>
    </xf>
    <xf numFmtId="172" fontId="14" fillId="0" borderId="7" xfId="0" applyNumberFormat="1" applyFont="1" applyFill="1" applyBorder="1" applyAlignment="1">
      <alignment horizontal="center" vertical="center"/>
    </xf>
    <xf numFmtId="0" fontId="19" fillId="3" borderId="2" xfId="9" applyFont="1" applyFill="1" applyBorder="1" applyAlignment="1"/>
    <xf numFmtId="170" fontId="19" fillId="3" borderId="7" xfId="0" applyNumberFormat="1" applyFont="1" applyFill="1" applyBorder="1" applyAlignment="1"/>
    <xf numFmtId="0" fontId="14" fillId="3" borderId="6" xfId="0" applyFont="1" applyFill="1" applyBorder="1" applyAlignment="1">
      <alignment horizontal="center"/>
    </xf>
    <xf numFmtId="0" fontId="14" fillId="3" borderId="4" xfId="9" applyFont="1" applyFill="1" applyBorder="1" applyAlignment="1"/>
    <xf numFmtId="170" fontId="14" fillId="3" borderId="6" xfId="0" applyNumberFormat="1" applyFont="1" applyFill="1" applyBorder="1" applyAlignment="1"/>
    <xf numFmtId="0" fontId="14" fillId="0" borderId="4" xfId="9" applyFont="1" applyFill="1" applyBorder="1" applyAlignment="1"/>
    <xf numFmtId="0" fontId="14" fillId="0" borderId="8" xfId="0" applyFont="1" applyFill="1" applyBorder="1" applyAlignment="1">
      <alignment horizontal="center" vertical="center" textRotation="90" wrapText="1"/>
    </xf>
    <xf numFmtId="170" fontId="19" fillId="0" borderId="2" xfId="9" applyNumberFormat="1" applyFont="1" applyFill="1" applyBorder="1" applyAlignment="1"/>
    <xf numFmtId="170" fontId="14" fillId="0" borderId="4" xfId="9" applyNumberFormat="1" applyFont="1" applyFill="1" applyBorder="1" applyAlignment="1"/>
    <xf numFmtId="170" fontId="14" fillId="0" borderId="9" xfId="0" applyNumberFormat="1" applyFont="1" applyFill="1" applyBorder="1" applyAlignment="1">
      <alignment horizontal="center"/>
    </xf>
    <xf numFmtId="170" fontId="14" fillId="0" borderId="11" xfId="0" applyNumberFormat="1" applyFont="1" applyFill="1" applyBorder="1" applyAlignment="1">
      <alignment horizontal="center"/>
    </xf>
    <xf numFmtId="172" fontId="19" fillId="0" borderId="7" xfId="0" applyNumberFormat="1" applyFont="1" applyFill="1" applyBorder="1" applyAlignment="1">
      <alignment horizontal="right"/>
    </xf>
    <xf numFmtId="172" fontId="14" fillId="0" borderId="6" xfId="0" applyNumberFormat="1" applyFont="1" applyFill="1" applyBorder="1" applyAlignment="1">
      <alignment horizontal="right"/>
    </xf>
    <xf numFmtId="0" fontId="14" fillId="0" borderId="4" xfId="7" applyFont="1" applyFill="1" applyBorder="1" applyAlignment="1"/>
    <xf numFmtId="3" fontId="14" fillId="0" borderId="6" xfId="7" applyNumberFormat="1" applyFont="1" applyBorder="1" applyAlignment="1"/>
    <xf numFmtId="3" fontId="14" fillId="0" borderId="5" xfId="7" applyNumberFormat="1" applyFont="1" applyBorder="1" applyAlignment="1"/>
    <xf numFmtId="0" fontId="39" fillId="0" borderId="4" xfId="7" applyFont="1" applyFill="1" applyBorder="1" applyAlignment="1"/>
    <xf numFmtId="170" fontId="19" fillId="0" borderId="7" xfId="7" applyNumberFormat="1" applyFont="1" applyFill="1" applyBorder="1" applyAlignment="1"/>
    <xf numFmtId="170" fontId="19" fillId="0" borderId="7" xfId="7" applyNumberFormat="1" applyFont="1" applyBorder="1" applyAlignment="1"/>
    <xf numFmtId="170" fontId="19" fillId="0" borderId="3" xfId="7" applyNumberFormat="1" applyFont="1" applyBorder="1" applyAlignment="1"/>
    <xf numFmtId="170" fontId="14" fillId="0" borderId="6" xfId="7" applyNumberFormat="1" applyFont="1" applyFill="1" applyBorder="1" applyAlignment="1"/>
    <xf numFmtId="170" fontId="14" fillId="0" borderId="6" xfId="7" applyNumberFormat="1" applyFont="1" applyBorder="1" applyAlignment="1"/>
    <xf numFmtId="170" fontId="14" fillId="0" borderId="5" xfId="7" applyNumberFormat="1" applyFont="1" applyBorder="1" applyAlignment="1"/>
    <xf numFmtId="172" fontId="39" fillId="0" borderId="6" xfId="12" applyNumberFormat="1" applyFont="1" applyFill="1" applyBorder="1" applyAlignment="1">
      <alignment wrapText="1"/>
    </xf>
    <xf numFmtId="172" fontId="39" fillId="0" borderId="6" xfId="12" applyNumberFormat="1" applyFont="1" applyBorder="1" applyAlignment="1">
      <alignment wrapText="1"/>
    </xf>
    <xf numFmtId="172" fontId="39" fillId="0" borderId="5" xfId="12" applyNumberFormat="1" applyFont="1" applyBorder="1" applyAlignment="1">
      <alignment wrapText="1"/>
    </xf>
    <xf numFmtId="3" fontId="19" fillId="0" borderId="7" xfId="8" applyNumberFormat="1" applyFont="1" applyBorder="1" applyAlignment="1" applyProtection="1">
      <protection locked="0"/>
    </xf>
    <xf numFmtId="0" fontId="39" fillId="0" borderId="8" xfId="7" applyFont="1" applyFill="1" applyBorder="1" applyAlignment="1"/>
    <xf numFmtId="166" fontId="39" fillId="0" borderId="9" xfId="12" applyNumberFormat="1" applyFont="1" applyBorder="1" applyAlignment="1">
      <alignment wrapText="1"/>
    </xf>
    <xf numFmtId="166" fontId="39" fillId="0" borderId="9" xfId="12" applyNumberFormat="1" applyFont="1" applyFill="1" applyBorder="1" applyAlignment="1">
      <alignment wrapText="1"/>
    </xf>
    <xf numFmtId="0" fontId="14" fillId="0" borderId="6" xfId="7" applyFont="1" applyFill="1" applyBorder="1" applyAlignment="1">
      <alignment horizontal="center" vertical="center" wrapText="1"/>
    </xf>
    <xf numFmtId="0" fontId="14" fillId="0" borderId="5" xfId="8" applyFont="1" applyFill="1" applyBorder="1" applyAlignment="1">
      <alignment horizontal="center" vertical="center"/>
    </xf>
    <xf numFmtId="3" fontId="14" fillId="0" borderId="5" xfId="7" applyNumberFormat="1" applyFont="1" applyFill="1" applyBorder="1" applyAlignment="1"/>
    <xf numFmtId="0" fontId="14" fillId="0" borderId="4" xfId="7" applyFont="1" applyBorder="1" applyAlignment="1"/>
    <xf numFmtId="0" fontId="14" fillId="0" borderId="4" xfId="10" applyFont="1" applyBorder="1" applyAlignment="1"/>
    <xf numFmtId="0" fontId="14" fillId="0" borderId="4" xfId="10" applyFont="1" applyFill="1" applyBorder="1" applyAlignment="1"/>
    <xf numFmtId="0" fontId="14" fillId="0" borderId="4" xfId="0" applyFont="1" applyFill="1" applyBorder="1" applyAlignment="1"/>
    <xf numFmtId="0" fontId="14" fillId="0" borderId="9" xfId="10" applyFont="1" applyFill="1" applyBorder="1" applyAlignment="1">
      <alignment horizontal="center"/>
    </xf>
    <xf numFmtId="0" fontId="14" fillId="0" borderId="4" xfId="13" applyFont="1" applyFill="1" applyBorder="1" applyAlignment="1"/>
    <xf numFmtId="0" fontId="39" fillId="0" borderId="4" xfId="7" applyFont="1" applyFill="1" applyBorder="1" applyAlignment="1">
      <alignment wrapText="1"/>
    </xf>
    <xf numFmtId="0" fontId="15" fillId="0" borderId="0" xfId="8" applyFont="1" applyBorder="1" applyAlignment="1"/>
    <xf numFmtId="170" fontId="19" fillId="0" borderId="7" xfId="7" applyNumberFormat="1" applyFont="1" applyFill="1" applyBorder="1" applyAlignment="1">
      <alignment horizontal="right"/>
    </xf>
    <xf numFmtId="170" fontId="19" fillId="0" borderId="3" xfId="5" applyNumberFormat="1" applyFont="1" applyFill="1" applyBorder="1" applyAlignment="1"/>
    <xf numFmtId="170" fontId="14" fillId="0" borderId="6" xfId="7" applyNumberFormat="1" applyFont="1" applyFill="1" applyBorder="1" applyAlignment="1">
      <alignment horizontal="right"/>
    </xf>
    <xf numFmtId="172" fontId="19" fillId="0" borderId="7" xfId="7" applyNumberFormat="1" applyFont="1" applyFill="1" applyBorder="1" applyAlignment="1">
      <alignment horizontal="right"/>
    </xf>
    <xf numFmtId="0" fontId="14" fillId="0" borderId="11" xfId="10" applyFont="1" applyFill="1" applyBorder="1" applyAlignment="1">
      <alignment horizontal="center"/>
    </xf>
    <xf numFmtId="172" fontId="19" fillId="0" borderId="3" xfId="7" applyNumberFormat="1" applyFont="1" applyFill="1" applyBorder="1" applyAlignment="1">
      <alignment horizontal="right"/>
    </xf>
    <xf numFmtId="0" fontId="40" fillId="0" borderId="4" xfId="7" applyFont="1" applyFill="1" applyBorder="1" applyAlignment="1"/>
    <xf numFmtId="170" fontId="19" fillId="0" borderId="7" xfId="7" applyNumberFormat="1" applyFont="1" applyBorder="1" applyAlignment="1">
      <alignment horizontal="right"/>
    </xf>
    <xf numFmtId="170" fontId="19" fillId="0" borderId="3" xfId="7" applyNumberFormat="1" applyFont="1" applyBorder="1" applyAlignment="1">
      <alignment horizontal="right"/>
    </xf>
    <xf numFmtId="170" fontId="14" fillId="0" borderId="6" xfId="7" applyNumberFormat="1" applyFont="1" applyBorder="1" applyAlignment="1">
      <alignment horizontal="right"/>
    </xf>
    <xf numFmtId="170" fontId="14" fillId="0" borderId="5" xfId="7" applyNumberFormat="1" applyFont="1" applyBorder="1" applyAlignment="1">
      <alignment horizontal="right"/>
    </xf>
    <xf numFmtId="172" fontId="40" fillId="0" borderId="6" xfId="12" applyNumberFormat="1" applyFont="1" applyFill="1" applyBorder="1" applyAlignment="1"/>
    <xf numFmtId="172" fontId="40" fillId="0" borderId="6" xfId="12" applyNumberFormat="1" applyFont="1" applyBorder="1" applyAlignment="1"/>
    <xf numFmtId="172" fontId="40" fillId="0" borderId="5" xfId="12" applyNumberFormat="1" applyFont="1" applyBorder="1" applyAlignment="1"/>
    <xf numFmtId="0" fontId="14" fillId="0" borderId="4" xfId="8" applyFont="1" applyFill="1" applyBorder="1" applyAlignment="1"/>
    <xf numFmtId="0" fontId="14" fillId="0" borderId="8" xfId="8" quotePrefix="1" applyFont="1" applyFill="1" applyBorder="1" applyAlignment="1">
      <alignment horizontal="center" vertical="center"/>
    </xf>
    <xf numFmtId="170" fontId="14" fillId="0" borderId="5" xfId="8" applyNumberFormat="1" applyFont="1" applyFill="1" applyBorder="1" applyAlignment="1"/>
    <xf numFmtId="172" fontId="40" fillId="0" borderId="6" xfId="8" applyNumberFormat="1" applyFont="1" applyFill="1" applyBorder="1" applyAlignment="1"/>
    <xf numFmtId="0" fontId="39" fillId="0" borderId="4" xfId="7" applyFont="1" applyBorder="1" applyAlignment="1"/>
    <xf numFmtId="172" fontId="39" fillId="0" borderId="6" xfId="12" applyNumberFormat="1" applyFont="1" applyBorder="1" applyAlignment="1"/>
    <xf numFmtId="172" fontId="39" fillId="0" borderId="5" xfId="12" applyNumberFormat="1" applyFont="1" applyBorder="1" applyAlignment="1"/>
    <xf numFmtId="0" fontId="14" fillId="0" borderId="0" xfId="8" applyFont="1" applyFill="1" applyBorder="1" applyAlignment="1">
      <alignment horizontal="centerContinuous"/>
    </xf>
    <xf numFmtId="0" fontId="14" fillId="0" borderId="9" xfId="8" applyFont="1" applyBorder="1" applyAlignment="1">
      <alignment horizontal="center" vertical="center"/>
    </xf>
    <xf numFmtId="166" fontId="39" fillId="0" borderId="4" xfId="12" applyNumberFormat="1" applyFont="1" applyBorder="1" applyAlignment="1"/>
    <xf numFmtId="0" fontId="14" fillId="0" borderId="4" xfId="0" applyFont="1" applyBorder="1" applyAlignment="1"/>
    <xf numFmtId="170" fontId="14" fillId="0" borderId="5" xfId="5" applyNumberFormat="1" applyFont="1" applyBorder="1" applyAlignment="1"/>
    <xf numFmtId="172" fontId="39" fillId="0" borderId="6" xfId="5" applyNumberFormat="1" applyFont="1" applyFill="1" applyBorder="1" applyAlignment="1"/>
    <xf numFmtId="0" fontId="14" fillId="0" borderId="9" xfId="8" applyFont="1" applyBorder="1" applyAlignment="1">
      <alignment horizontal="center" vertical="center" wrapText="1"/>
    </xf>
    <xf numFmtId="172" fontId="19" fillId="0" borderId="7" xfId="5" applyNumberFormat="1" applyFont="1" applyBorder="1" applyAlignment="1"/>
    <xf numFmtId="172" fontId="19" fillId="0" borderId="3" xfId="5" applyNumberFormat="1" applyFont="1" applyBorder="1" applyAlignment="1"/>
    <xf numFmtId="172" fontId="14" fillId="0" borderId="6" xfId="5" applyNumberFormat="1" applyFont="1" applyBorder="1" applyAlignment="1"/>
    <xf numFmtId="172" fontId="14" fillId="0" borderId="5" xfId="5" applyNumberFormat="1" applyFont="1" applyBorder="1" applyAlignment="1"/>
    <xf numFmtId="0" fontId="25" fillId="0" borderId="1" xfId="0" applyFont="1" applyFill="1" applyBorder="1" applyAlignment="1"/>
    <xf numFmtId="0" fontId="25" fillId="0" borderId="13" xfId="0" applyFont="1" applyFill="1" applyBorder="1" applyAlignment="1">
      <alignment wrapText="1"/>
    </xf>
    <xf numFmtId="0" fontId="25" fillId="0" borderId="0" xfId="0" applyFont="1" applyFill="1" applyBorder="1" applyAlignment="1">
      <alignment vertical="top" wrapText="1"/>
    </xf>
    <xf numFmtId="170" fontId="19" fillId="0" borderId="3" xfId="7" applyNumberFormat="1" applyFont="1" applyFill="1" applyBorder="1" applyAlignment="1">
      <alignment horizontal="right"/>
    </xf>
    <xf numFmtId="170" fontId="14" fillId="0" borderId="5" xfId="7" applyNumberFormat="1" applyFont="1" applyFill="1" applyBorder="1" applyAlignment="1">
      <alignment horizontal="right"/>
    </xf>
    <xf numFmtId="0" fontId="38" fillId="0" borderId="0" xfId="0" applyFont="1" applyFill="1"/>
    <xf numFmtId="167" fontId="28" fillId="0" borderId="0" xfId="13" applyNumberFormat="1" applyFont="1" applyFill="1" applyBorder="1" applyAlignment="1">
      <alignment horizontal="right"/>
    </xf>
    <xf numFmtId="0" fontId="12" fillId="0" borderId="0" xfId="0" applyFont="1" applyFill="1" applyBorder="1" applyAlignment="1">
      <alignment horizontal="right"/>
    </xf>
    <xf numFmtId="0" fontId="28" fillId="0" borderId="0" xfId="0" applyFont="1" applyFill="1" applyBorder="1" applyAlignment="1">
      <alignment horizontal="right"/>
    </xf>
    <xf numFmtId="172" fontId="19" fillId="0" borderId="0" xfId="7" applyNumberFormat="1" applyFont="1" applyBorder="1" applyAlignment="1"/>
    <xf numFmtId="172" fontId="39" fillId="0" borderId="0" xfId="12" applyNumberFormat="1" applyFont="1" applyBorder="1" applyAlignment="1"/>
    <xf numFmtId="168" fontId="19" fillId="0" borderId="0" xfId="12" applyNumberFormat="1" applyFont="1" applyBorder="1" applyAlignment="1"/>
    <xf numFmtId="170" fontId="14" fillId="0" borderId="0" xfId="7" applyNumberFormat="1" applyFont="1" applyFill="1" applyBorder="1"/>
    <xf numFmtId="171" fontId="14" fillId="0" borderId="0" xfId="0" applyNumberFormat="1" applyFont="1" applyFill="1" applyBorder="1" applyAlignment="1">
      <alignment vertical="top"/>
    </xf>
    <xf numFmtId="166" fontId="19" fillId="0" borderId="0" xfId="0" applyNumberFormat="1" applyFont="1" applyFill="1" applyBorder="1" applyAlignment="1">
      <alignment vertical="top"/>
    </xf>
    <xf numFmtId="170" fontId="14" fillId="0" borderId="7" xfId="0" applyNumberFormat="1" applyFont="1" applyFill="1" applyBorder="1" applyAlignment="1"/>
    <xf numFmtId="0" fontId="39" fillId="0" borderId="4" xfId="7" applyFont="1" applyFill="1" applyBorder="1" applyAlignment="1">
      <alignment vertical="top" wrapText="1"/>
    </xf>
    <xf numFmtId="0" fontId="13" fillId="0" borderId="14" xfId="0" applyFont="1" applyFill="1" applyBorder="1"/>
    <xf numFmtId="0" fontId="19" fillId="0" borderId="15" xfId="0" applyFont="1" applyBorder="1" applyProtection="1">
      <protection locked="0"/>
    </xf>
    <xf numFmtId="0" fontId="38" fillId="0" borderId="0" xfId="7" applyFont="1" applyFill="1" applyBorder="1" applyAlignment="1">
      <alignment vertical="top"/>
    </xf>
    <xf numFmtId="173" fontId="42" fillId="0" borderId="0" xfId="0" applyNumberFormat="1" applyFont="1" applyBorder="1"/>
    <xf numFmtId="3" fontId="43" fillId="0" borderId="0" xfId="0" applyNumberFormat="1" applyFont="1" applyAlignment="1">
      <alignment horizontal="right"/>
    </xf>
    <xf numFmtId="172" fontId="19" fillId="0" borderId="16" xfId="0" applyNumberFormat="1" applyFont="1" applyFill="1" applyBorder="1" applyAlignment="1"/>
    <xf numFmtId="0" fontId="15" fillId="0" borderId="2" xfId="0" applyFont="1" applyBorder="1" applyAlignment="1">
      <alignment horizontal="left" indent="2"/>
    </xf>
    <xf numFmtId="170" fontId="15" fillId="0" borderId="7" xfId="0" applyNumberFormat="1" applyFont="1" applyBorder="1" applyAlignment="1"/>
    <xf numFmtId="170" fontId="15" fillId="0" borderId="3" xfId="0" applyNumberFormat="1" applyFont="1" applyBorder="1" applyAlignment="1"/>
    <xf numFmtId="0" fontId="14" fillId="0" borderId="0" xfId="7" applyFont="1" applyFill="1" applyBorder="1" applyAlignment="1">
      <alignment horizontal="center" vertical="center" wrapText="1"/>
    </xf>
    <xf numFmtId="3" fontId="14" fillId="0" borderId="6" xfId="7" applyNumberFormat="1" applyFont="1" applyFill="1" applyBorder="1" applyAlignment="1"/>
    <xf numFmtId="3" fontId="14" fillId="0" borderId="9" xfId="7" applyNumberFormat="1" applyFont="1" applyFill="1" applyBorder="1" applyAlignment="1"/>
    <xf numFmtId="172" fontId="39" fillId="0" borderId="5" xfId="7" applyNumberFormat="1" applyFont="1" applyFill="1" applyBorder="1" applyAlignment="1"/>
    <xf numFmtId="172" fontId="14" fillId="0" borderId="16" xfId="0" applyNumberFormat="1" applyFont="1" applyFill="1" applyBorder="1" applyAlignment="1">
      <alignment horizontal="center" vertical="center"/>
    </xf>
    <xf numFmtId="3" fontId="14" fillId="0" borderId="0" xfId="0" applyNumberFormat="1" applyFont="1" applyFill="1" applyBorder="1"/>
    <xf numFmtId="170" fontId="19" fillId="0" borderId="16" xfId="0" applyNumberFormat="1" applyFont="1" applyFill="1" applyBorder="1" applyAlignment="1"/>
    <xf numFmtId="3" fontId="19" fillId="0" borderId="7" xfId="0" applyNumberFormat="1" applyFont="1" applyFill="1" applyBorder="1" applyAlignment="1"/>
    <xf numFmtId="0" fontId="14" fillId="0" borderId="5" xfId="7" applyFont="1" applyBorder="1" applyAlignment="1">
      <alignment horizontal="center" vertical="center" wrapText="1"/>
    </xf>
    <xf numFmtId="170" fontId="19" fillId="0" borderId="16" xfId="0" applyNumberFormat="1" applyFont="1" applyFill="1" applyBorder="1"/>
    <xf numFmtId="170" fontId="44" fillId="0" borderId="0" xfId="0" applyNumberFormat="1" applyFont="1" applyFill="1" applyBorder="1"/>
    <xf numFmtId="172" fontId="19" fillId="0" borderId="0" xfId="5" applyNumberFormat="1" applyFont="1" applyFill="1" applyBorder="1" applyAlignment="1"/>
    <xf numFmtId="172" fontId="14" fillId="0" borderId="0" xfId="8" applyNumberFormat="1" applyFont="1" applyFill="1" applyBorder="1" applyAlignment="1"/>
    <xf numFmtId="172" fontId="14" fillId="0" borderId="0" xfId="5" applyNumberFormat="1" applyFont="1" applyFill="1" applyBorder="1" applyAlignment="1"/>
    <xf numFmtId="172" fontId="41" fillId="0" borderId="5" xfId="8" applyNumberFormat="1" applyFont="1" applyFill="1" applyBorder="1" applyAlignment="1"/>
    <xf numFmtId="167" fontId="19" fillId="0" borderId="3" xfId="0" applyNumberFormat="1" applyFont="1" applyFill="1" applyBorder="1" applyAlignment="1"/>
    <xf numFmtId="167" fontId="14" fillId="0" borderId="5" xfId="7" applyNumberFormat="1" applyFont="1" applyBorder="1" applyAlignment="1"/>
    <xf numFmtId="174" fontId="28" fillId="0" borderId="0" xfId="0" applyNumberFormat="1" applyFont="1" applyFill="1" applyBorder="1"/>
    <xf numFmtId="166" fontId="19" fillId="0" borderId="0" xfId="0" applyNumberFormat="1" applyFont="1" applyBorder="1"/>
    <xf numFmtId="0" fontId="12" fillId="0" borderId="0" xfId="0" applyFont="1" applyFill="1" applyAlignment="1"/>
    <xf numFmtId="0" fontId="35" fillId="0" borderId="1" xfId="0" applyFont="1" applyFill="1" applyBorder="1" applyAlignment="1"/>
    <xf numFmtId="0" fontId="19" fillId="0" borderId="0" xfId="0" applyFont="1" applyFill="1" applyBorder="1" applyAlignment="1"/>
    <xf numFmtId="0" fontId="35" fillId="0" borderId="0" xfId="0" applyFont="1" applyFill="1" applyBorder="1" applyAlignment="1">
      <alignment horizontal="right"/>
    </xf>
    <xf numFmtId="0" fontId="35" fillId="0" borderId="0" xfId="0" applyNumberFormat="1" applyFont="1" applyFill="1" applyBorder="1" applyAlignment="1">
      <alignment horizontal="center" vertical="top" wrapText="1"/>
    </xf>
    <xf numFmtId="0" fontId="13" fillId="0" borderId="1" xfId="0" applyFont="1" applyFill="1" applyBorder="1" applyAlignment="1"/>
    <xf numFmtId="172" fontId="14" fillId="0" borderId="16" xfId="0" applyNumberFormat="1" applyFont="1" applyFill="1" applyBorder="1" applyAlignment="1"/>
    <xf numFmtId="170" fontId="45" fillId="0" borderId="11" xfId="12" applyNumberFormat="1" applyFont="1" applyFill="1" applyBorder="1" applyAlignment="1">
      <alignment wrapText="1"/>
    </xf>
    <xf numFmtId="172" fontId="19" fillId="0" borderId="11" xfId="0" applyNumberFormat="1" applyFont="1" applyFill="1" applyBorder="1" applyAlignment="1"/>
    <xf numFmtId="170" fontId="19" fillId="0" borderId="16" xfId="7" applyNumberFormat="1" applyFont="1" applyFill="1" applyBorder="1" applyAlignment="1">
      <alignment horizontal="right"/>
    </xf>
    <xf numFmtId="0" fontId="25" fillId="0" borderId="0" xfId="0" applyFont="1" applyFill="1" applyBorder="1" applyAlignment="1">
      <alignment horizontal="center"/>
    </xf>
    <xf numFmtId="170" fontId="19" fillId="0" borderId="0" xfId="0" applyNumberFormat="1" applyFont="1" applyBorder="1" applyProtection="1">
      <protection locked="0"/>
    </xf>
    <xf numFmtId="167" fontId="19" fillId="0" borderId="16" xfId="0" applyNumberFormat="1" applyFont="1" applyFill="1" applyBorder="1" applyAlignment="1"/>
    <xf numFmtId="0" fontId="14" fillId="0" borderId="11" xfId="0" applyFont="1" applyFill="1" applyBorder="1" applyAlignment="1">
      <alignment horizontal="center" vertical="center" wrapText="1"/>
    </xf>
    <xf numFmtId="0" fontId="14" fillId="0" borderId="9" xfId="0" applyFont="1" applyFill="1" applyBorder="1" applyAlignment="1">
      <alignment horizontal="center" vertical="center" textRotation="90" wrapText="1"/>
    </xf>
    <xf numFmtId="0" fontId="14" fillId="3" borderId="6" xfId="0" applyFont="1" applyFill="1" applyBorder="1" applyAlignment="1">
      <alignment horizontal="center"/>
    </xf>
    <xf numFmtId="0" fontId="19"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20" xfId="0" applyFont="1" applyFill="1" applyBorder="1" applyAlignment="1">
      <alignment horizontal="center" vertical="center"/>
    </xf>
    <xf numFmtId="170" fontId="14" fillId="0" borderId="3" xfId="0" applyNumberFormat="1" applyFont="1" applyFill="1" applyBorder="1" applyAlignment="1">
      <alignment horizontal="center" vertical="center"/>
    </xf>
    <xf numFmtId="0" fontId="14" fillId="0" borderId="8" xfId="0" applyFont="1" applyFill="1" applyBorder="1" applyAlignment="1">
      <alignment horizontal="left" indent="1"/>
    </xf>
    <xf numFmtId="170" fontId="14" fillId="0" borderId="9" xfId="0" applyNumberFormat="1" applyFont="1" applyFill="1" applyBorder="1" applyAlignment="1"/>
    <xf numFmtId="170" fontId="14" fillId="0" borderId="11" xfId="0" applyNumberFormat="1" applyFont="1" applyFill="1" applyBorder="1" applyAlignment="1"/>
    <xf numFmtId="172" fontId="14" fillId="0" borderId="9" xfId="0" applyNumberFormat="1" applyFont="1" applyFill="1" applyBorder="1" applyAlignment="1"/>
    <xf numFmtId="172" fontId="14" fillId="0" borderId="11" xfId="0" applyNumberFormat="1" applyFont="1" applyFill="1" applyBorder="1" applyAlignment="1"/>
    <xf numFmtId="0" fontId="18" fillId="4" borderId="0" xfId="0" applyFont="1" applyFill="1" applyBorder="1" applyAlignment="1"/>
    <xf numFmtId="0" fontId="29" fillId="0" borderId="0" xfId="0" applyFont="1" applyFill="1" applyBorder="1" applyAlignment="1"/>
    <xf numFmtId="0" fontId="33" fillId="0" borderId="0" xfId="0" applyFont="1" applyFill="1" applyAlignment="1"/>
    <xf numFmtId="0" fontId="14" fillId="0" borderId="17" xfId="0" applyFont="1" applyFill="1" applyBorder="1" applyAlignment="1">
      <alignment horizontal="left" indent="1"/>
    </xf>
    <xf numFmtId="170" fontId="14" fillId="0" borderId="18" xfId="0" applyNumberFormat="1" applyFont="1" applyFill="1" applyBorder="1" applyAlignment="1"/>
    <xf numFmtId="172" fontId="14" fillId="0" borderId="18" xfId="0" applyNumberFormat="1" applyFont="1" applyFill="1" applyBorder="1" applyAlignment="1"/>
    <xf numFmtId="0" fontId="19" fillId="0" borderId="8" xfId="0" applyFont="1" applyFill="1" applyBorder="1" applyAlignment="1">
      <alignment horizontal="left" indent="1"/>
    </xf>
    <xf numFmtId="170" fontId="19" fillId="0" borderId="9" xfId="0" applyNumberFormat="1" applyFont="1" applyFill="1" applyBorder="1" applyAlignment="1"/>
    <xf numFmtId="172" fontId="19" fillId="0" borderId="9" xfId="0" applyNumberFormat="1" applyFont="1" applyFill="1" applyBorder="1" applyAlignment="1"/>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172" fontId="14" fillId="0" borderId="6" xfId="8" applyNumberFormat="1" applyFont="1" applyFill="1" applyBorder="1" applyAlignment="1"/>
    <xf numFmtId="172" fontId="14" fillId="0" borderId="5" xfId="8" applyNumberFormat="1" applyFont="1" applyFill="1" applyBorder="1" applyAlignment="1"/>
    <xf numFmtId="0" fontId="0" fillId="0" borderId="7" xfId="0" applyFill="1" applyBorder="1"/>
    <xf numFmtId="170" fontId="19" fillId="0" borderId="2" xfId="0" applyNumberFormat="1" applyFont="1" applyFill="1" applyBorder="1" applyAlignment="1"/>
    <xf numFmtId="172" fontId="19" fillId="0" borderId="2" xfId="0" applyNumberFormat="1" applyFont="1" applyFill="1" applyBorder="1" applyAlignment="1"/>
    <xf numFmtId="172" fontId="14" fillId="0" borderId="2" xfId="0" applyNumberFormat="1" applyFont="1" applyFill="1" applyBorder="1" applyAlignment="1">
      <alignment horizontal="center" vertical="center"/>
    </xf>
    <xf numFmtId="172" fontId="39" fillId="0" borderId="6" xfId="7" applyNumberFormat="1" applyFont="1" applyFill="1" applyBorder="1" applyAlignment="1">
      <alignment vertical="center"/>
    </xf>
    <xf numFmtId="172" fontId="39" fillId="0" borderId="5" xfId="7" applyNumberFormat="1" applyFont="1" applyFill="1" applyBorder="1" applyAlignment="1">
      <alignment vertical="center"/>
    </xf>
    <xf numFmtId="167" fontId="19" fillId="0" borderId="17" xfId="0" applyNumberFormat="1" applyFont="1" applyFill="1" applyBorder="1" applyAlignment="1">
      <alignment horizontal="right" indent="1"/>
    </xf>
    <xf numFmtId="167" fontId="19" fillId="0" borderId="2" xfId="0" applyNumberFormat="1" applyFont="1" applyFill="1" applyBorder="1" applyAlignment="1">
      <alignment horizontal="right" indent="1"/>
    </xf>
    <xf numFmtId="172" fontId="40" fillId="0" borderId="4" xfId="12" applyNumberFormat="1" applyFont="1" applyFill="1" applyBorder="1" applyAlignment="1"/>
    <xf numFmtId="172" fontId="40" fillId="0" borderId="5" xfId="12" applyNumberFormat="1" applyFont="1" applyFill="1" applyBorder="1" applyAlignment="1"/>
    <xf numFmtId="166" fontId="14" fillId="0" borderId="0" xfId="8" applyNumberFormat="1" applyFont="1" applyBorder="1"/>
    <xf numFmtId="166" fontId="39" fillId="0" borderId="0" xfId="12" applyNumberFormat="1" applyFont="1" applyFill="1" applyBorder="1" applyAlignment="1">
      <alignment wrapText="1"/>
    </xf>
    <xf numFmtId="172" fontId="19" fillId="0" borderId="16" xfId="7" applyNumberFormat="1" applyFont="1" applyFill="1" applyBorder="1" applyAlignment="1">
      <alignment horizontal="right"/>
    </xf>
    <xf numFmtId="172" fontId="14" fillId="0" borderId="5" xfId="7" applyNumberFormat="1" applyFont="1" applyFill="1" applyBorder="1" applyAlignment="1">
      <alignment horizontal="right"/>
    </xf>
    <xf numFmtId="172" fontId="14" fillId="0" borderId="6" xfId="7" applyNumberFormat="1" applyFont="1" applyFill="1" applyBorder="1" applyAlignment="1">
      <alignment horizontal="right"/>
    </xf>
    <xf numFmtId="170" fontId="19" fillId="0" borderId="7" xfId="5" applyNumberFormat="1" applyFont="1" applyFill="1" applyBorder="1" applyAlignment="1"/>
    <xf numFmtId="170" fontId="14" fillId="0" borderId="6" xfId="8" applyNumberFormat="1" applyFont="1" applyFill="1" applyBorder="1" applyAlignment="1"/>
    <xf numFmtId="172" fontId="19" fillId="0" borderId="3" xfId="0" applyNumberFormat="1" applyFont="1" applyFill="1" applyBorder="1"/>
    <xf numFmtId="0" fontId="14" fillId="0" borderId="5" xfId="0" applyFont="1" applyFill="1" applyBorder="1" applyAlignment="1">
      <alignment horizontal="center" vertical="center"/>
    </xf>
    <xf numFmtId="170" fontId="14" fillId="0" borderId="3" xfId="0" applyNumberFormat="1" applyFont="1" applyFill="1" applyBorder="1" applyAlignment="1"/>
    <xf numFmtId="166" fontId="19" fillId="0" borderId="0" xfId="0" applyNumberFormat="1" applyFont="1" applyBorder="1" applyProtection="1">
      <protection locked="0"/>
    </xf>
    <xf numFmtId="0" fontId="14" fillId="0" borderId="9" xfId="0" applyFont="1" applyFill="1" applyBorder="1" applyAlignment="1">
      <alignment horizontal="center" vertical="center" textRotation="90" wrapText="1"/>
    </xf>
    <xf numFmtId="0" fontId="14" fillId="0" borderId="5"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0" xfId="0" applyFont="1" applyFill="1" applyBorder="1" applyAlignment="1">
      <alignment horizontal="center"/>
    </xf>
    <xf numFmtId="0" fontId="14" fillId="0" borderId="0" xfId="0" applyFont="1" applyFill="1" applyBorder="1" applyAlignment="1">
      <alignment horizontal="right" vertical="center" textRotation="90" wrapText="1"/>
    </xf>
    <xf numFmtId="0" fontId="20" fillId="0" borderId="0" xfId="0" applyFont="1" applyFill="1"/>
    <xf numFmtId="0" fontId="6" fillId="0" borderId="0" xfId="8" applyFont="1" applyFill="1" applyBorder="1"/>
    <xf numFmtId="3" fontId="38" fillId="0" borderId="0" xfId="0" applyNumberFormat="1" applyFont="1" applyFill="1" applyBorder="1" applyAlignment="1">
      <alignment vertical="center" wrapText="1"/>
    </xf>
    <xf numFmtId="0" fontId="37" fillId="0" borderId="0" xfId="8" applyFont="1" applyBorder="1" applyAlignment="1">
      <alignment vertical="top" wrapText="1"/>
    </xf>
    <xf numFmtId="170" fontId="19" fillId="0" borderId="29" xfId="0" applyNumberFormat="1" applyFont="1" applyFill="1" applyBorder="1" applyAlignment="1"/>
    <xf numFmtId="170" fontId="19" fillId="0" borderId="30" xfId="0" applyNumberFormat="1" applyFont="1" applyFill="1" applyBorder="1" applyAlignment="1"/>
    <xf numFmtId="3" fontId="19" fillId="0" borderId="7" xfId="8" applyNumberFormat="1" applyFont="1" applyBorder="1" applyAlignment="1" applyProtection="1">
      <alignment horizontal="right"/>
      <protection locked="0"/>
    </xf>
    <xf numFmtId="170" fontId="19" fillId="0" borderId="7" xfId="0" applyNumberFormat="1" applyFont="1" applyFill="1" applyBorder="1" applyAlignment="1">
      <alignment horizontal="right"/>
    </xf>
    <xf numFmtId="170" fontId="14" fillId="0" borderId="31" xfId="0" applyNumberFormat="1" applyFont="1" applyFill="1" applyBorder="1" applyAlignment="1"/>
    <xf numFmtId="172" fontId="14" fillId="0" borderId="4" xfId="7" applyNumberFormat="1" applyFont="1" applyFill="1" applyBorder="1" applyAlignment="1"/>
    <xf numFmtId="166" fontId="39" fillId="0" borderId="8" xfId="12" applyNumberFormat="1" applyFont="1" applyFill="1" applyBorder="1" applyAlignment="1">
      <alignment wrapText="1"/>
    </xf>
    <xf numFmtId="0" fontId="19" fillId="0" borderId="2" xfId="14" applyFont="1" applyFill="1" applyBorder="1" applyAlignment="1" applyProtection="1">
      <alignment horizontal="center" vertical="center"/>
      <protection locked="0"/>
    </xf>
    <xf numFmtId="0" fontId="14" fillId="0" borderId="7" xfId="14" applyFont="1" applyBorder="1" applyAlignment="1" applyProtection="1">
      <alignment horizontal="center" textRotation="90" wrapText="1"/>
      <protection locked="0"/>
    </xf>
    <xf numFmtId="0" fontId="14" fillId="0" borderId="3" xfId="14" applyFont="1" applyBorder="1" applyAlignment="1" applyProtection="1">
      <alignment horizontal="center" textRotation="90" wrapText="1"/>
      <protection locked="0"/>
    </xf>
    <xf numFmtId="0" fontId="19" fillId="0" borderId="8" xfId="14" applyFont="1" applyFill="1" applyBorder="1" applyAlignment="1" applyProtection="1">
      <alignment horizontal="center" vertical="center"/>
      <protection locked="0"/>
    </xf>
    <xf numFmtId="0" fontId="14" fillId="0" borderId="9" xfId="14" applyFont="1" applyFill="1" applyBorder="1" applyAlignment="1" applyProtection="1">
      <alignment horizontal="left" textRotation="90" wrapText="1"/>
      <protection locked="0"/>
    </xf>
    <xf numFmtId="0" fontId="14" fillId="0" borderId="11" xfId="14" applyFont="1" applyFill="1" applyBorder="1" applyAlignment="1" applyProtection="1">
      <alignment horizontal="left" textRotation="90" wrapText="1"/>
      <protection locked="0"/>
    </xf>
    <xf numFmtId="0" fontId="14" fillId="0" borderId="7" xfId="14" applyFont="1" applyFill="1" applyBorder="1" applyAlignment="1" applyProtection="1">
      <alignment horizontal="left" textRotation="90" wrapText="1"/>
      <protection locked="0"/>
    </xf>
    <xf numFmtId="0" fontId="14" fillId="0" borderId="3" xfId="14" applyFont="1" applyFill="1" applyBorder="1" applyAlignment="1" applyProtection="1">
      <alignment horizontal="left" textRotation="90" wrapText="1"/>
      <protection locked="0"/>
    </xf>
    <xf numFmtId="170" fontId="19" fillId="0" borderId="9" xfId="14" applyNumberFormat="1" applyFont="1" applyFill="1" applyBorder="1"/>
    <xf numFmtId="170" fontId="14" fillId="0" borderId="6" xfId="14" applyNumberFormat="1" applyFont="1" applyFill="1" applyBorder="1"/>
    <xf numFmtId="170" fontId="14" fillId="0" borderId="5" xfId="14" applyNumberFormat="1" applyFont="1" applyFill="1" applyBorder="1"/>
    <xf numFmtId="0" fontId="14" fillId="0" borderId="9" xfId="14" applyFont="1" applyBorder="1" applyAlignment="1" applyProtection="1">
      <alignment horizontal="left" textRotation="90" wrapText="1"/>
      <protection locked="0"/>
    </xf>
    <xf numFmtId="0" fontId="14" fillId="0" borderId="11" xfId="14" applyFont="1" applyBorder="1" applyAlignment="1" applyProtection="1">
      <alignment horizontal="left" textRotation="90" wrapText="1"/>
      <protection locked="0"/>
    </xf>
    <xf numFmtId="0" fontId="14" fillId="0" borderId="7" xfId="14" applyFont="1" applyBorder="1" applyAlignment="1" applyProtection="1">
      <alignment horizontal="left" textRotation="90" wrapText="1"/>
      <protection locked="0"/>
    </xf>
    <xf numFmtId="0" fontId="14" fillId="0" borderId="16" xfId="14" applyFont="1" applyBorder="1" applyAlignment="1" applyProtection="1">
      <alignment horizontal="left" textRotation="90" wrapText="1"/>
      <protection locked="0"/>
    </xf>
    <xf numFmtId="0" fontId="14" fillId="5" borderId="9" xfId="10" applyFont="1" applyFill="1" applyBorder="1" applyAlignment="1">
      <alignment horizontal="center"/>
    </xf>
    <xf numFmtId="170" fontId="19" fillId="0" borderId="32" xfId="7" applyNumberFormat="1" applyFont="1" applyFill="1" applyBorder="1" applyAlignment="1">
      <alignment horizontal="right"/>
    </xf>
    <xf numFmtId="0" fontId="22" fillId="0" borderId="0" xfId="0" applyFont="1" applyFill="1" applyBorder="1"/>
    <xf numFmtId="172" fontId="19" fillId="5" borderId="0" xfId="7" applyNumberFormat="1" applyFont="1" applyFill="1" applyBorder="1" applyAlignment="1">
      <alignment horizontal="right"/>
    </xf>
    <xf numFmtId="170" fontId="19" fillId="0" borderId="3" xfId="0" applyNumberFormat="1" applyFont="1" applyFill="1" applyBorder="1" applyAlignment="1">
      <alignment horizontal="right"/>
    </xf>
    <xf numFmtId="170" fontId="14" fillId="0" borderId="11" xfId="7" applyNumberFormat="1" applyFont="1" applyFill="1" applyBorder="1" applyAlignment="1">
      <alignment horizontal="right"/>
    </xf>
    <xf numFmtId="3" fontId="19" fillId="0" borderId="0" xfId="8" applyNumberFormat="1" applyFont="1" applyFill="1" applyBorder="1" applyAlignment="1"/>
    <xf numFmtId="0" fontId="14" fillId="0" borderId="5" xfId="0" applyFont="1" applyFill="1" applyBorder="1" applyAlignment="1">
      <alignment horizontal="center" vertical="center"/>
    </xf>
    <xf numFmtId="170" fontId="14" fillId="0" borderId="6" xfId="5" applyNumberFormat="1" applyFont="1" applyFill="1" applyBorder="1" applyAlignment="1"/>
    <xf numFmtId="0" fontId="14" fillId="0" borderId="5" xfId="8" applyFont="1" applyBorder="1" applyAlignment="1">
      <alignment horizontal="center" vertical="center" wrapText="1"/>
    </xf>
    <xf numFmtId="0" fontId="14" fillId="0" borderId="5" xfId="0" applyFont="1" applyFill="1" applyBorder="1" applyAlignment="1">
      <alignment horizontal="center" vertical="center"/>
    </xf>
    <xf numFmtId="0" fontId="14" fillId="0" borderId="11"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9" xfId="0" applyFont="1" applyFill="1" applyBorder="1" applyAlignment="1">
      <alignment horizontal="center" vertical="center" textRotation="90" wrapText="1"/>
    </xf>
    <xf numFmtId="172" fontId="14" fillId="0" borderId="6" xfId="14" applyNumberFormat="1" applyFont="1" applyFill="1" applyBorder="1"/>
    <xf numFmtId="172" fontId="14" fillId="0" borderId="5" xfId="14" applyNumberFormat="1" applyFont="1" applyFill="1" applyBorder="1"/>
    <xf numFmtId="172" fontId="39" fillId="0" borderId="5" xfId="5" applyNumberFormat="1" applyFont="1" applyFill="1" applyBorder="1" applyAlignment="1"/>
    <xf numFmtId="172" fontId="14" fillId="0" borderId="6" xfId="7" applyNumberFormat="1" applyFont="1" applyFill="1" applyBorder="1" applyAlignment="1"/>
    <xf numFmtId="0" fontId="14" fillId="0" borderId="5" xfId="0" applyFont="1" applyFill="1" applyBorder="1" applyAlignment="1">
      <alignment horizontal="center" vertical="center"/>
    </xf>
    <xf numFmtId="0" fontId="14" fillId="3" borderId="6" xfId="0" applyFont="1" applyFill="1" applyBorder="1" applyAlignment="1">
      <alignment horizontal="center"/>
    </xf>
    <xf numFmtId="0" fontId="14" fillId="3" borderId="5" xfId="0" applyFont="1" applyFill="1" applyBorder="1" applyAlignment="1">
      <alignment horizontal="center"/>
    </xf>
    <xf numFmtId="0" fontId="32" fillId="0" borderId="0" xfId="0" applyFont="1" applyFill="1" applyBorder="1"/>
    <xf numFmtId="172" fontId="19" fillId="0" borderId="3" xfId="0" applyNumberFormat="1" applyFont="1" applyBorder="1" applyAlignment="1"/>
    <xf numFmtId="172" fontId="14" fillId="0" borderId="5" xfId="0" applyNumberFormat="1" applyFont="1" applyBorder="1" applyAlignment="1"/>
    <xf numFmtId="172" fontId="0" fillId="0" borderId="3" xfId="0" applyNumberFormat="1" applyFill="1" applyBorder="1"/>
    <xf numFmtId="172" fontId="15" fillId="0" borderId="3" xfId="0" applyNumberFormat="1" applyFont="1" applyBorder="1" applyAlignment="1"/>
    <xf numFmtId="172" fontId="14" fillId="0" borderId="11" xfId="0" applyNumberFormat="1" applyFont="1" applyBorder="1" applyAlignment="1"/>
    <xf numFmtId="172" fontId="19" fillId="3" borderId="7" xfId="0" applyNumberFormat="1" applyFont="1" applyFill="1" applyBorder="1" applyAlignment="1"/>
    <xf numFmtId="172" fontId="14" fillId="3" borderId="6" xfId="0" applyNumberFormat="1" applyFont="1" applyFill="1" applyBorder="1" applyAlignment="1"/>
    <xf numFmtId="0" fontId="14" fillId="0" borderId="11" xfId="0" applyFont="1" applyFill="1" applyBorder="1" applyAlignment="1">
      <alignment horizontal="center" vertical="center" textRotation="90" wrapText="1"/>
    </xf>
    <xf numFmtId="172" fontId="14" fillId="0" borderId="8" xfId="7" applyNumberFormat="1" applyFont="1" applyFill="1" applyBorder="1" applyAlignment="1"/>
    <xf numFmtId="172" fontId="14" fillId="0" borderId="5" xfId="7" applyNumberFormat="1" applyFont="1" applyBorder="1" applyAlignment="1"/>
    <xf numFmtId="0" fontId="14" fillId="0" borderId="11" xfId="8" applyFont="1" applyFill="1" applyBorder="1" applyAlignment="1">
      <alignment horizontal="center" vertical="center"/>
    </xf>
    <xf numFmtId="0" fontId="14" fillId="0" borderId="9" xfId="7" applyFont="1" applyFill="1" applyBorder="1" applyAlignment="1">
      <alignment horizontal="center" vertical="center" wrapText="1"/>
    </xf>
    <xf numFmtId="0" fontId="14" fillId="0" borderId="9" xfId="8" applyFont="1" applyFill="1" applyBorder="1" applyAlignment="1">
      <alignment horizontal="center" vertical="center"/>
    </xf>
    <xf numFmtId="0" fontId="14" fillId="0" borderId="16" xfId="0" applyFont="1" applyBorder="1" applyAlignment="1">
      <alignment horizontal="center" vertical="center"/>
    </xf>
    <xf numFmtId="0" fontId="14" fillId="0" borderId="9" xfId="0" applyFont="1" applyBorder="1" applyAlignment="1">
      <alignment horizontal="center" vertical="center"/>
    </xf>
    <xf numFmtId="170" fontId="14" fillId="0" borderId="5" xfId="7" applyNumberFormat="1" applyFont="1" applyFill="1" applyBorder="1" applyAlignment="1"/>
    <xf numFmtId="166" fontId="19" fillId="0" borderId="0" xfId="8" applyNumberFormat="1" applyFont="1" applyBorder="1"/>
    <xf numFmtId="3" fontId="19" fillId="0" borderId="0" xfId="8" applyNumberFormat="1" applyFont="1" applyFill="1" applyBorder="1"/>
    <xf numFmtId="0" fontId="14" fillId="0" borderId="5" xfId="0" applyFont="1" applyFill="1" applyBorder="1" applyAlignment="1">
      <alignment horizontal="center" vertical="center"/>
    </xf>
    <xf numFmtId="170" fontId="15" fillId="0" borderId="7" xfId="0" applyNumberFormat="1" applyFont="1" applyFill="1" applyBorder="1" applyAlignment="1"/>
    <xf numFmtId="0" fontId="14" fillId="0" borderId="5" xfId="0" applyFont="1" applyFill="1" applyBorder="1" applyAlignment="1">
      <alignment horizontal="center" vertical="center"/>
    </xf>
    <xf numFmtId="0" fontId="14" fillId="0" borderId="11" xfId="7" applyFont="1" applyFill="1" applyBorder="1" applyAlignment="1">
      <alignment horizontal="center" vertical="center" wrapText="1"/>
    </xf>
    <xf numFmtId="0" fontId="14" fillId="0" borderId="9" xfId="7" applyFont="1" applyFill="1" applyBorder="1" applyAlignment="1">
      <alignment horizontal="center" vertical="center" wrapText="1"/>
    </xf>
    <xf numFmtId="170" fontId="14" fillId="0" borderId="4" xfId="0" applyNumberFormat="1" applyFont="1" applyFill="1" applyBorder="1" applyAlignment="1"/>
    <xf numFmtId="170" fontId="14" fillId="0" borderId="8" xfId="0" applyNumberFormat="1" applyFont="1" applyFill="1" applyBorder="1" applyAlignment="1"/>
    <xf numFmtId="3" fontId="19" fillId="0" borderId="3" xfId="8" applyNumberFormat="1" applyFont="1" applyBorder="1" applyAlignment="1" applyProtection="1">
      <protection locked="0"/>
    </xf>
    <xf numFmtId="3" fontId="19" fillId="0" borderId="3" xfId="8" applyNumberFormat="1" applyFont="1" applyBorder="1" applyAlignment="1" applyProtection="1">
      <alignment horizontal="right"/>
      <protection locked="0"/>
    </xf>
    <xf numFmtId="166" fontId="39" fillId="0" borderId="11" xfId="12" applyNumberFormat="1" applyFont="1" applyBorder="1" applyAlignment="1">
      <alignment wrapText="1"/>
    </xf>
    <xf numFmtId="167" fontId="19" fillId="0" borderId="7" xfId="0" applyNumberFormat="1" applyFont="1" applyFill="1" applyBorder="1" applyAlignment="1">
      <alignment horizontal="center" vertical="top"/>
    </xf>
    <xf numFmtId="167" fontId="14" fillId="0" borderId="6" xfId="7" applyNumberFormat="1" applyFont="1" applyBorder="1" applyAlignment="1">
      <alignment horizontal="center" vertical="top"/>
    </xf>
    <xf numFmtId="167" fontId="14" fillId="0" borderId="5" xfId="7" applyNumberFormat="1" applyFont="1" applyFill="1" applyBorder="1" applyAlignment="1">
      <alignment horizontal="center" vertical="top"/>
    </xf>
    <xf numFmtId="167" fontId="14" fillId="0" borderId="5" xfId="7" applyNumberFormat="1" applyFont="1" applyBorder="1" applyAlignment="1">
      <alignment horizontal="center" vertical="top"/>
    </xf>
    <xf numFmtId="0" fontId="14" fillId="0" borderId="5" xfId="0" applyFont="1" applyFill="1" applyBorder="1" applyAlignment="1">
      <alignment horizontal="center" vertical="center"/>
    </xf>
    <xf numFmtId="0" fontId="14" fillId="0" borderId="9" xfId="0" applyFont="1" applyFill="1" applyBorder="1" applyAlignment="1">
      <alignment horizontal="center" vertical="center" textRotation="90" wrapText="1"/>
    </xf>
    <xf numFmtId="0" fontId="14" fillId="3" borderId="6" xfId="0" applyFont="1" applyFill="1" applyBorder="1" applyAlignment="1">
      <alignment horizontal="center"/>
    </xf>
    <xf numFmtId="0" fontId="14" fillId="3" borderId="5" xfId="0" applyFont="1" applyFill="1" applyBorder="1" applyAlignment="1">
      <alignment horizontal="center"/>
    </xf>
    <xf numFmtId="3" fontId="38" fillId="0" borderId="0" xfId="0" applyNumberFormat="1" applyFont="1" applyFill="1" applyBorder="1" applyAlignment="1">
      <alignment vertical="center" wrapText="1"/>
    </xf>
    <xf numFmtId="0" fontId="14" fillId="0" borderId="9" xfId="7" applyFont="1" applyBorder="1" applyAlignment="1">
      <alignment horizontal="center" vertical="center" wrapText="1"/>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170" fontId="0" fillId="0" borderId="0" xfId="0" applyNumberFormat="1"/>
    <xf numFmtId="0" fontId="19" fillId="0" borderId="3" xfId="0" applyNumberFormat="1" applyFont="1" applyFill="1" applyBorder="1"/>
    <xf numFmtId="3" fontId="19" fillId="0" borderId="3" xfId="0" applyNumberFormat="1" applyFont="1" applyFill="1" applyBorder="1"/>
    <xf numFmtId="170" fontId="19" fillId="0" borderId="11" xfId="14" applyNumberFormat="1" applyFont="1" applyFill="1" applyBorder="1"/>
    <xf numFmtId="170" fontId="19" fillId="0" borderId="0" xfId="8" applyNumberFormat="1" applyFont="1" applyFill="1" applyBorder="1"/>
    <xf numFmtId="170" fontId="14" fillId="0" borderId="12" xfId="0" applyNumberFormat="1" applyFont="1" applyFill="1" applyBorder="1" applyAlignment="1"/>
    <xf numFmtId="170" fontId="14" fillId="0" borderId="10" xfId="0" applyNumberFormat="1" applyFont="1" applyFill="1" applyBorder="1" applyAlignment="1"/>
    <xf numFmtId="178" fontId="19" fillId="0" borderId="2" xfId="57" applyNumberFormat="1" applyFont="1" applyFill="1" applyBorder="1" applyAlignment="1"/>
    <xf numFmtId="170" fontId="0" fillId="0" borderId="0" xfId="0" applyNumberFormat="1" applyFill="1" applyBorder="1"/>
    <xf numFmtId="170" fontId="19" fillId="0" borderId="0" xfId="8" applyNumberFormat="1" applyFont="1" applyBorder="1"/>
    <xf numFmtId="170" fontId="20" fillId="0" borderId="0" xfId="0" applyNumberFormat="1" applyFont="1" applyBorder="1"/>
    <xf numFmtId="3" fontId="19" fillId="0" borderId="0" xfId="0" applyNumberFormat="1" applyFont="1" applyBorder="1"/>
    <xf numFmtId="0" fontId="14" fillId="0" borderId="11" xfId="0" applyFont="1" applyFill="1" applyBorder="1" applyAlignment="1">
      <alignment horizontal="center" vertical="center" wrapText="1"/>
    </xf>
    <xf numFmtId="0" fontId="14" fillId="0" borderId="5" xfId="0" applyFont="1" applyFill="1" applyBorder="1" applyAlignment="1">
      <alignment horizontal="center" vertical="center"/>
    </xf>
    <xf numFmtId="0" fontId="14" fillId="3" borderId="6" xfId="0" applyFont="1" applyFill="1" applyBorder="1" applyAlignment="1">
      <alignment horizontal="center" vertical="center"/>
    </xf>
    <xf numFmtId="0" fontId="14" fillId="0" borderId="9" xfId="0" applyFont="1" applyFill="1" applyBorder="1" applyAlignment="1">
      <alignment horizontal="center" vertical="center" wrapText="1"/>
    </xf>
    <xf numFmtId="170" fontId="19" fillId="3" borderId="3" xfId="0" applyNumberFormat="1" applyFont="1" applyFill="1" applyBorder="1" applyAlignment="1"/>
    <xf numFmtId="170" fontId="14" fillId="3" borderId="5" xfId="0" applyNumberFormat="1" applyFont="1" applyFill="1" applyBorder="1" applyAlignment="1"/>
    <xf numFmtId="0" fontId="13" fillId="0" borderId="0" xfId="0" applyFont="1" applyFill="1" applyBorder="1" applyAlignment="1">
      <alignment wrapText="1"/>
    </xf>
    <xf numFmtId="0" fontId="0" fillId="0" borderId="0" xfId="0" applyAlignment="1">
      <alignment wrapText="1"/>
    </xf>
    <xf numFmtId="0" fontId="14" fillId="0" borderId="16"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8" xfId="0" applyFont="1" applyBorder="1" applyAlignment="1">
      <alignment horizontal="center" vertical="center"/>
    </xf>
    <xf numFmtId="0" fontId="14" fillId="0" borderId="9" xfId="0" applyFont="1" applyBorder="1" applyAlignment="1">
      <alignment horizontal="center" vertical="center"/>
    </xf>
    <xf numFmtId="0" fontId="19" fillId="0" borderId="17" xfId="0" applyFont="1" applyBorder="1" applyAlignment="1">
      <alignment horizontal="center" vertical="center"/>
    </xf>
    <xf numFmtId="0" fontId="19" fillId="0" borderId="8" xfId="0" applyFont="1" applyBorder="1" applyAlignment="1">
      <alignment horizontal="center" vertical="center"/>
    </xf>
    <xf numFmtId="0" fontId="14" fillId="0" borderId="5" xfId="0" applyFont="1" applyBorder="1" applyAlignment="1">
      <alignment horizontal="center" vertical="center"/>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1" xfId="0" applyFont="1" applyBorder="1" applyAlignment="1">
      <alignment horizontal="center" vertical="center"/>
    </xf>
    <xf numFmtId="0" fontId="18" fillId="4" borderId="0" xfId="0" applyFont="1" applyFill="1" applyBorder="1" applyAlignment="1">
      <alignment horizontal="left" wrapText="1"/>
    </xf>
    <xf numFmtId="0" fontId="14" fillId="0" borderId="4" xfId="0" applyFont="1" applyFill="1" applyBorder="1" applyAlignment="1">
      <alignment horizontal="center"/>
    </xf>
    <xf numFmtId="0" fontId="14" fillId="0" borderId="6" xfId="0" applyFont="1" applyFill="1" applyBorder="1" applyAlignment="1">
      <alignment horizontal="center"/>
    </xf>
    <xf numFmtId="0" fontId="14" fillId="0" borderId="5" xfId="0" applyFont="1" applyFill="1" applyBorder="1" applyAlignment="1">
      <alignment horizontal="center"/>
    </xf>
    <xf numFmtId="0" fontId="14" fillId="0" borderId="16"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9" fillId="0" borderId="17" xfId="0" applyFont="1" applyFill="1" applyBorder="1" applyAlignment="1">
      <alignment horizontal="center" vertical="center"/>
    </xf>
    <xf numFmtId="0" fontId="19" fillId="0" borderId="8"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27" xfId="0" applyFont="1" applyFill="1" applyBorder="1" applyAlignment="1">
      <alignment horizontal="center" vertical="center"/>
    </xf>
    <xf numFmtId="0" fontId="18" fillId="0" borderId="19" xfId="0" applyFont="1" applyFill="1" applyBorder="1" applyAlignment="1">
      <alignment horizontal="center"/>
    </xf>
    <xf numFmtId="0" fontId="18" fillId="0" borderId="22" xfId="0" applyFont="1" applyFill="1" applyBorder="1" applyAlignment="1">
      <alignment horizontal="center"/>
    </xf>
    <xf numFmtId="0" fontId="18" fillId="0" borderId="0" xfId="0" applyFont="1" applyFill="1" applyBorder="1" applyAlignment="1">
      <alignment horizontal="center"/>
    </xf>
    <xf numFmtId="0" fontId="18" fillId="0" borderId="25" xfId="0" applyFont="1" applyFill="1" applyBorder="1" applyAlignment="1">
      <alignment horizontal="center"/>
    </xf>
    <xf numFmtId="0" fontId="14" fillId="0" borderId="20"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20"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5"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8" xfId="0" applyFont="1" applyFill="1" applyBorder="1" applyAlignment="1">
      <alignment horizontal="center" vertical="center" textRotation="90" wrapText="1"/>
    </xf>
    <xf numFmtId="0" fontId="14" fillId="0" borderId="9" xfId="0" applyFont="1" applyFill="1" applyBorder="1" applyAlignment="1">
      <alignment horizontal="center" vertical="center" textRotation="90" wrapText="1"/>
    </xf>
    <xf numFmtId="0" fontId="14" fillId="0" borderId="18" xfId="0" applyFont="1" applyFill="1" applyBorder="1" applyAlignment="1">
      <alignment horizontal="center" vertical="center" textRotation="90"/>
    </xf>
    <xf numFmtId="0" fontId="14" fillId="0" borderId="9" xfId="0" applyFont="1" applyFill="1" applyBorder="1" applyAlignment="1">
      <alignment horizontal="center" vertical="center" textRotation="90"/>
    </xf>
    <xf numFmtId="0" fontId="14" fillId="0" borderId="1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8" xfId="0" applyFont="1" applyBorder="1" applyAlignment="1">
      <alignment horizontal="center" vertical="center" wrapText="1"/>
    </xf>
    <xf numFmtId="0" fontId="0" fillId="0" borderId="9" xfId="0" applyBorder="1"/>
    <xf numFmtId="165" fontId="14" fillId="0" borderId="5" xfId="6" applyFont="1" applyFill="1" applyBorder="1" applyAlignment="1">
      <alignment horizontal="center"/>
    </xf>
    <xf numFmtId="165" fontId="14" fillId="0" borderId="12" xfId="6" applyFont="1" applyFill="1" applyBorder="1" applyAlignment="1">
      <alignment horizontal="center"/>
    </xf>
    <xf numFmtId="0" fontId="19" fillId="0" borderId="17" xfId="0" applyFont="1" applyBorder="1" applyAlignment="1">
      <alignment horizontal="center" vertical="center" wrapText="1"/>
    </xf>
    <xf numFmtId="0" fontId="0" fillId="0" borderId="8" xfId="0" applyBorder="1" applyAlignment="1">
      <alignment horizontal="center" vertical="center" wrapText="1"/>
    </xf>
    <xf numFmtId="0" fontId="14" fillId="0" borderId="12" xfId="0" applyFont="1" applyFill="1" applyBorder="1" applyAlignment="1">
      <alignment horizontal="center"/>
    </xf>
    <xf numFmtId="0" fontId="14" fillId="3" borderId="6" xfId="0" applyFont="1" applyFill="1" applyBorder="1" applyAlignment="1">
      <alignment horizontal="center"/>
    </xf>
    <xf numFmtId="0" fontId="14" fillId="3" borderId="5" xfId="0" applyFont="1" applyFill="1" applyBorder="1" applyAlignment="1">
      <alignment horizontal="center"/>
    </xf>
    <xf numFmtId="0" fontId="19" fillId="3" borderId="4" xfId="0" applyFont="1" applyFill="1" applyBorder="1" applyAlignment="1">
      <alignment horizontal="center" vertical="center"/>
    </xf>
    <xf numFmtId="0" fontId="14" fillId="3" borderId="6"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8" xfId="0" applyFont="1" applyFill="1" applyBorder="1" applyAlignment="1">
      <alignment horizontal="center" vertical="center" wrapText="1"/>
    </xf>
    <xf numFmtId="0" fontId="14" fillId="0" borderId="9" xfId="0" applyFont="1" applyFill="1" applyBorder="1" applyAlignment="1">
      <alignment horizontal="center" vertical="center" wrapText="1"/>
    </xf>
    <xf numFmtId="170" fontId="14" fillId="0" borderId="6" xfId="0" applyNumberFormat="1" applyFont="1" applyFill="1" applyBorder="1" applyAlignment="1">
      <alignment horizontal="center"/>
    </xf>
    <xf numFmtId="170" fontId="14" fillId="0" borderId="5" xfId="0" applyNumberFormat="1" applyFont="1" applyFill="1" applyBorder="1" applyAlignment="1">
      <alignment horizontal="center"/>
    </xf>
    <xf numFmtId="170" fontId="19" fillId="0" borderId="17" xfId="0" applyNumberFormat="1" applyFont="1" applyFill="1" applyBorder="1" applyAlignment="1">
      <alignment horizontal="center" vertical="center"/>
    </xf>
    <xf numFmtId="170" fontId="19" fillId="0" borderId="8" xfId="0" applyNumberFormat="1" applyFont="1" applyFill="1" applyBorder="1" applyAlignment="1">
      <alignment horizontal="center" vertical="center"/>
    </xf>
    <xf numFmtId="170" fontId="14" fillId="0" borderId="18" xfId="0" applyNumberFormat="1" applyFont="1" applyFill="1" applyBorder="1" applyAlignment="1">
      <alignment horizontal="center" vertical="center"/>
    </xf>
    <xf numFmtId="170" fontId="14" fillId="0" borderId="9" xfId="0" applyNumberFormat="1" applyFont="1" applyFill="1" applyBorder="1" applyAlignment="1">
      <alignment horizontal="center" vertical="center"/>
    </xf>
    <xf numFmtId="0" fontId="14" fillId="0" borderId="0" xfId="0" applyFont="1" applyFill="1" applyBorder="1" applyAlignment="1">
      <alignment horizontal="right" vertical="center" textRotation="90" wrapText="1"/>
    </xf>
    <xf numFmtId="0" fontId="14" fillId="0" borderId="16" xfId="7" applyFont="1" applyBorder="1" applyAlignment="1">
      <alignment horizontal="center" vertical="center"/>
    </xf>
    <xf numFmtId="0" fontId="14" fillId="0" borderId="11" xfId="7" applyFont="1" applyBorder="1" applyAlignment="1">
      <alignment horizontal="center" vertical="center"/>
    </xf>
    <xf numFmtId="0" fontId="38" fillId="0" borderId="0" xfId="8" applyFont="1" applyBorder="1" applyAlignment="1">
      <alignment wrapText="1"/>
    </xf>
    <xf numFmtId="0" fontId="14" fillId="0" borderId="18" xfId="7" applyFont="1" applyBorder="1" applyAlignment="1">
      <alignment horizontal="center" vertical="center"/>
    </xf>
    <xf numFmtId="0" fontId="14" fillId="0" borderId="9" xfId="7" applyFont="1" applyBorder="1" applyAlignment="1">
      <alignment horizontal="center" vertical="center"/>
    </xf>
    <xf numFmtId="0" fontId="14" fillId="0" borderId="5" xfId="7" applyFont="1" applyFill="1" applyBorder="1" applyAlignment="1">
      <alignment horizontal="center" vertical="center" wrapText="1"/>
    </xf>
    <xf numFmtId="0" fontId="14" fillId="0" borderId="12" xfId="7" applyFont="1" applyFill="1" applyBorder="1" applyAlignment="1">
      <alignment horizontal="center" vertical="center" wrapText="1"/>
    </xf>
    <xf numFmtId="0" fontId="14" fillId="0" borderId="17" xfId="7" applyFont="1" applyBorder="1" applyAlignment="1">
      <alignment horizontal="center" vertical="center" wrapText="1" shrinkToFit="1"/>
    </xf>
    <xf numFmtId="0" fontId="14" fillId="0" borderId="8" xfId="7" applyFont="1" applyBorder="1" applyAlignment="1">
      <alignment horizontal="center" vertical="center" wrapText="1" shrinkToFit="1"/>
    </xf>
    <xf numFmtId="0" fontId="14" fillId="0" borderId="0" xfId="7" applyFont="1" applyBorder="1" applyAlignment="1">
      <alignment horizontal="center" vertical="center" wrapText="1"/>
    </xf>
    <xf numFmtId="0" fontId="38" fillId="0" borderId="28" xfId="7" applyFont="1" applyFill="1" applyBorder="1" applyAlignment="1">
      <alignment wrapText="1"/>
    </xf>
    <xf numFmtId="0" fontId="38" fillId="0" borderId="0" xfId="7" applyFont="1" applyFill="1" applyBorder="1" applyAlignment="1">
      <alignment wrapText="1"/>
    </xf>
    <xf numFmtId="3" fontId="38" fillId="0" borderId="28" xfId="0" applyNumberFormat="1" applyFont="1" applyFill="1" applyBorder="1" applyAlignment="1">
      <alignment vertical="center" wrapText="1"/>
    </xf>
    <xf numFmtId="3" fontId="38" fillId="0" borderId="0" xfId="0" applyNumberFormat="1" applyFont="1" applyFill="1" applyBorder="1" applyAlignment="1">
      <alignment vertical="center" wrapText="1"/>
    </xf>
    <xf numFmtId="0" fontId="38" fillId="0" borderId="28" xfId="7" applyFont="1" applyFill="1" applyBorder="1" applyAlignment="1">
      <alignment vertical="top" wrapText="1"/>
    </xf>
    <xf numFmtId="0" fontId="19" fillId="0" borderId="17" xfId="10" applyFont="1" applyFill="1" applyBorder="1" applyAlignment="1">
      <alignment horizontal="center" vertical="center"/>
    </xf>
    <xf numFmtId="0" fontId="19" fillId="0" borderId="8" xfId="10" applyFont="1" applyFill="1" applyBorder="1" applyAlignment="1">
      <alignment horizontal="center" vertical="center"/>
    </xf>
    <xf numFmtId="0" fontId="14" fillId="0" borderId="5" xfId="10" applyFont="1" applyFill="1" applyBorder="1" applyAlignment="1">
      <alignment horizontal="center"/>
    </xf>
    <xf numFmtId="0" fontId="14" fillId="0" borderId="4" xfId="10" applyFont="1" applyFill="1" applyBorder="1" applyAlignment="1">
      <alignment horizontal="center"/>
    </xf>
    <xf numFmtId="0" fontId="14" fillId="0" borderId="12" xfId="10" applyFont="1" applyFill="1" applyBorder="1" applyAlignment="1">
      <alignment horizontal="center"/>
    </xf>
    <xf numFmtId="0" fontId="14" fillId="0" borderId="16" xfId="8" applyFont="1" applyFill="1" applyBorder="1" applyAlignment="1">
      <alignment horizontal="center" vertical="center"/>
    </xf>
    <xf numFmtId="0" fontId="14" fillId="0" borderId="11" xfId="8" applyFont="1" applyFill="1" applyBorder="1" applyAlignment="1">
      <alignment horizontal="center" vertical="center"/>
    </xf>
    <xf numFmtId="0" fontId="14" fillId="5" borderId="5" xfId="10" applyFont="1" applyFill="1" applyBorder="1" applyAlignment="1">
      <alignment horizontal="center"/>
    </xf>
    <xf numFmtId="0" fontId="14" fillId="5" borderId="4" xfId="10" applyFont="1" applyFill="1" applyBorder="1" applyAlignment="1">
      <alignment horizontal="center"/>
    </xf>
    <xf numFmtId="0" fontId="14" fillId="0" borderId="16" xfId="7" applyFont="1" applyFill="1" applyBorder="1" applyAlignment="1">
      <alignment horizontal="center" vertical="center" wrapText="1"/>
    </xf>
    <xf numFmtId="0" fontId="14" fillId="0" borderId="11" xfId="7" applyFont="1" applyFill="1" applyBorder="1" applyAlignment="1">
      <alignment horizontal="center" vertical="center" wrapText="1"/>
    </xf>
    <xf numFmtId="0" fontId="14" fillId="0" borderId="18" xfId="7" applyFont="1" applyFill="1" applyBorder="1" applyAlignment="1">
      <alignment horizontal="center" vertical="center" wrapText="1"/>
    </xf>
    <xf numFmtId="0" fontId="14" fillId="0" borderId="9" xfId="7" applyFont="1" applyFill="1" applyBorder="1" applyAlignment="1">
      <alignment horizontal="center" vertical="center" wrapText="1"/>
    </xf>
    <xf numFmtId="0" fontId="14" fillId="0" borderId="16" xfId="7" applyFont="1" applyBorder="1" applyAlignment="1">
      <alignment horizontal="center" vertical="center" wrapText="1"/>
    </xf>
    <xf numFmtId="0" fontId="14" fillId="0" borderId="11" xfId="7" applyFont="1" applyBorder="1" applyAlignment="1">
      <alignment horizontal="center" vertical="center" wrapText="1"/>
    </xf>
    <xf numFmtId="0" fontId="14" fillId="0" borderId="18" xfId="7" applyFont="1" applyBorder="1" applyAlignment="1">
      <alignment horizontal="center" vertical="center" wrapText="1"/>
    </xf>
    <xf numFmtId="0" fontId="14" fillId="0" borderId="9" xfId="7" applyFont="1" applyBorder="1" applyAlignment="1">
      <alignment horizontal="center" vertical="center" wrapText="1"/>
    </xf>
    <xf numFmtId="0" fontId="14" fillId="0" borderId="17" xfId="7" applyFont="1" applyFill="1" applyBorder="1" applyAlignment="1">
      <alignment horizontal="center" vertical="center" wrapText="1"/>
    </xf>
    <xf numFmtId="0" fontId="14" fillId="0" borderId="8" xfId="7" applyFont="1" applyFill="1" applyBorder="1" applyAlignment="1">
      <alignment horizontal="center" vertical="center" wrapText="1"/>
    </xf>
    <xf numFmtId="0" fontId="38" fillId="0" borderId="28" xfId="7" applyFont="1" applyFill="1" applyBorder="1" applyAlignment="1">
      <alignment horizontal="left" vertical="center" wrapText="1"/>
    </xf>
    <xf numFmtId="0" fontId="14" fillId="0" borderId="16" xfId="8" applyFont="1" applyFill="1" applyBorder="1" applyAlignment="1">
      <alignment horizontal="center" vertical="center" wrapText="1"/>
    </xf>
    <xf numFmtId="0" fontId="14" fillId="0" borderId="11" xfId="8" applyFont="1" applyFill="1" applyBorder="1" applyAlignment="1">
      <alignment horizontal="center" vertical="center" wrapText="1"/>
    </xf>
    <xf numFmtId="0" fontId="19" fillId="0" borderId="17" xfId="8" applyFont="1" applyFill="1" applyBorder="1" applyAlignment="1">
      <alignment horizontal="center" vertical="center"/>
    </xf>
    <xf numFmtId="0" fontId="19" fillId="0" borderId="8" xfId="8" applyFont="1" applyFill="1" applyBorder="1" applyAlignment="1">
      <alignment horizontal="center" vertical="center"/>
    </xf>
    <xf numFmtId="0" fontId="14" fillId="0" borderId="18" xfId="8" applyFont="1" applyFill="1" applyBorder="1" applyAlignment="1">
      <alignment horizontal="center" vertical="center"/>
    </xf>
    <xf numFmtId="0" fontId="14" fillId="0" borderId="9" xfId="8" applyFont="1" applyFill="1" applyBorder="1" applyAlignment="1">
      <alignment horizontal="center" vertical="center"/>
    </xf>
    <xf numFmtId="0" fontId="14" fillId="0" borderId="5" xfId="8" applyFont="1" applyFill="1" applyBorder="1" applyAlignment="1">
      <alignment horizontal="center"/>
    </xf>
    <xf numFmtId="0" fontId="14" fillId="0" borderId="12" xfId="8" applyFont="1" applyFill="1" applyBorder="1" applyAlignment="1">
      <alignment horizontal="center"/>
    </xf>
    <xf numFmtId="0" fontId="14" fillId="0" borderId="4" xfId="8" applyFont="1" applyFill="1" applyBorder="1" applyAlignment="1">
      <alignment horizontal="center"/>
    </xf>
    <xf numFmtId="0" fontId="14" fillId="0" borderId="0" xfId="8"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6" xfId="8" applyFont="1" applyBorder="1" applyAlignment="1">
      <alignment horizontal="center" vertical="center"/>
    </xf>
    <xf numFmtId="0" fontId="14" fillId="0" borderId="11" xfId="8" applyFont="1" applyBorder="1" applyAlignment="1">
      <alignment horizontal="center" vertical="center"/>
    </xf>
    <xf numFmtId="0" fontId="19" fillId="0" borderId="17" xfId="8" applyFont="1" applyBorder="1" applyAlignment="1">
      <alignment horizontal="center" vertical="center"/>
    </xf>
    <xf numFmtId="0" fontId="19" fillId="0" borderId="8" xfId="8" applyFont="1" applyBorder="1" applyAlignment="1">
      <alignment horizontal="center" vertical="center"/>
    </xf>
    <xf numFmtId="0" fontId="14" fillId="0" borderId="6" xfId="8" applyFont="1" applyBorder="1" applyAlignment="1">
      <alignment horizontal="center" vertical="center"/>
    </xf>
    <xf numFmtId="0" fontId="14" fillId="0" borderId="5" xfId="8" applyFont="1" applyBorder="1" applyAlignment="1">
      <alignment horizontal="center" vertical="center"/>
    </xf>
    <xf numFmtId="0" fontId="14" fillId="0" borderId="0" xfId="8" applyFont="1" applyBorder="1" applyAlignment="1">
      <alignment horizontal="right" vertical="center"/>
    </xf>
  </cellXfs>
  <cellStyles count="58">
    <cellStyle name="Accent1 2" xfId="17" xr:uid="{00000000-0005-0000-0000-000000000000}"/>
    <cellStyle name="Accent2 2" xfId="18" xr:uid="{00000000-0005-0000-0000-000001000000}"/>
    <cellStyle name="Accent3 2" xfId="19" xr:uid="{00000000-0005-0000-0000-000002000000}"/>
    <cellStyle name="Accent4 2" xfId="20" xr:uid="{00000000-0005-0000-0000-000003000000}"/>
    <cellStyle name="Accent5 2" xfId="21" xr:uid="{00000000-0005-0000-0000-000004000000}"/>
    <cellStyle name="Accent6 2" xfId="22" xr:uid="{00000000-0005-0000-0000-000005000000}"/>
    <cellStyle name="Bad" xfId="23" xr:uid="{00000000-0005-0000-0000-000006000000}"/>
    <cellStyle name="Bron, Thema en Noten" xfId="1" xr:uid="{00000000-0005-0000-0000-000007000000}"/>
    <cellStyle name="Check Cell" xfId="24" xr:uid="{00000000-0005-0000-0000-000008000000}"/>
    <cellStyle name="Comma 2" xfId="25" xr:uid="{00000000-0005-0000-0000-000009000000}"/>
    <cellStyle name="Euro" xfId="26" xr:uid="{00000000-0005-0000-0000-00000A000000}"/>
    <cellStyle name="Euro 2" xfId="27" xr:uid="{00000000-0005-0000-0000-00000B000000}"/>
    <cellStyle name="Excel Built-in Normal" xfId="28" xr:uid="{00000000-0005-0000-0000-00000C000000}"/>
    <cellStyle name="Excel Built-in Normal 2" xfId="29" xr:uid="{00000000-0005-0000-0000-00000D000000}"/>
    <cellStyle name="Explanatory Text" xfId="30" xr:uid="{00000000-0005-0000-0000-00000E000000}"/>
    <cellStyle name="Good" xfId="31" xr:uid="{00000000-0005-0000-0000-00000F000000}"/>
    <cellStyle name="Grote titel" xfId="2" xr:uid="{00000000-0005-0000-0000-000010000000}"/>
    <cellStyle name="Heading 1" xfId="32" xr:uid="{00000000-0005-0000-0000-000011000000}"/>
    <cellStyle name="Heading 2" xfId="33" xr:uid="{00000000-0005-0000-0000-000012000000}"/>
    <cellStyle name="Heading 3" xfId="34" xr:uid="{00000000-0005-0000-0000-000013000000}"/>
    <cellStyle name="Heading 4" xfId="35" xr:uid="{00000000-0005-0000-0000-000014000000}"/>
    <cellStyle name="Hyperlink 2" xfId="37" xr:uid="{00000000-0005-0000-0000-000015000000}"/>
    <cellStyle name="Kleine titel" xfId="3" xr:uid="{00000000-0005-0000-0000-000016000000}"/>
    <cellStyle name="Kleine titel 2" xfId="38" xr:uid="{00000000-0005-0000-0000-000017000000}"/>
    <cellStyle name="Komma 2" xfId="39" xr:uid="{00000000-0005-0000-0000-000018000000}"/>
    <cellStyle name="Lien hypertexte" xfId="4" builtinId="8"/>
    <cellStyle name="Lien hypertexte 2" xfId="40" xr:uid="{00000000-0005-0000-0000-00001A000000}"/>
    <cellStyle name="Lien hypertexte 3" xfId="36" xr:uid="{00000000-0005-0000-0000-00001B000000}"/>
    <cellStyle name="Milliers" xfId="57" builtinId="3"/>
    <cellStyle name="Milliers_Chômage établissements emploi salarié et indépendant par commune" xfId="5" xr:uid="{00000000-0005-0000-0000-00001C000000}"/>
    <cellStyle name="Monétaire" xfId="6" builtinId="4"/>
    <cellStyle name="Monétaire 2" xfId="41" xr:uid="{00000000-0005-0000-0000-00001E000000}"/>
    <cellStyle name="Monétaire 2 2" xfId="42" xr:uid="{00000000-0005-0000-0000-00001F000000}"/>
    <cellStyle name="Monétaire 3" xfId="43" xr:uid="{00000000-0005-0000-0000-000020000000}"/>
    <cellStyle name="Monétaire 3 2" xfId="44" xr:uid="{00000000-0005-0000-0000-000021000000}"/>
    <cellStyle name="Neutral" xfId="45" xr:uid="{00000000-0005-0000-0000-000022000000}"/>
    <cellStyle name="Normal" xfId="0" builtinId="0"/>
    <cellStyle name="Normal 2" xfId="46" xr:uid="{00000000-0005-0000-0000-000024000000}"/>
    <cellStyle name="Normal 2 2" xfId="47" xr:uid="{00000000-0005-0000-0000-000025000000}"/>
    <cellStyle name="Normal 2 3" xfId="15" xr:uid="{00000000-0005-0000-0000-000026000000}"/>
    <cellStyle name="Normal 3" xfId="48" xr:uid="{00000000-0005-0000-0000-000027000000}"/>
    <cellStyle name="Normal 4" xfId="49" xr:uid="{00000000-0005-0000-0000-000028000000}"/>
    <cellStyle name="Normal 5" xfId="16" xr:uid="{00000000-0005-0000-0000-000029000000}"/>
    <cellStyle name="Normal_BxlCom 2" xfId="14" xr:uid="{00000000-0005-0000-0000-00002A000000}"/>
    <cellStyle name="Normal_CHAII" xfId="7" xr:uid="{00000000-0005-0000-0000-00002B000000}"/>
    <cellStyle name="Normal_Chômage établissements emploi salarié et indépendant par commune" xfId="8" xr:uid="{00000000-0005-0000-0000-00002C000000}"/>
    <cellStyle name="Normal_Communes septembre" xfId="9" xr:uid="{00000000-0005-0000-0000-00002D000000}"/>
    <cellStyle name="Normal_Onss 2001 (actualisé)" xfId="10" xr:uid="{00000000-0005-0000-0000-00002E000000}"/>
    <cellStyle name="Normal_Taux de chômage BNB par commune et classe d'âge détaillée - 2003 à 2007" xfId="11" xr:uid="{00000000-0005-0000-0000-00002F000000}"/>
    <cellStyle name="Output" xfId="50" xr:uid="{00000000-0005-0000-0000-000030000000}"/>
    <cellStyle name="Pourcentage" xfId="12" builtinId="5"/>
    <cellStyle name="Standaard 2" xfId="51" xr:uid="{00000000-0005-0000-0000-000032000000}"/>
    <cellStyle name="Standaard 3" xfId="52" xr:uid="{00000000-0005-0000-0000-000033000000}"/>
    <cellStyle name="Standaard 4" xfId="53" xr:uid="{00000000-0005-0000-0000-000034000000}"/>
    <cellStyle name="Standaard 5" xfId="54" xr:uid="{00000000-0005-0000-0000-000035000000}"/>
    <cellStyle name="Standaard_MG 13-2002" xfId="13" xr:uid="{00000000-0005-0000-0000-000036000000}"/>
    <cellStyle name="Title" xfId="55" xr:uid="{00000000-0005-0000-0000-000037000000}"/>
    <cellStyle name="Total 2" xfId="56" xr:uid="{00000000-0005-0000-0000-00003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WP-PRINTBROU01\Services\Etudes\Membres%20Observatoire\Amandine\Etudes\Publications\Observatoire\00M%20Monitoring\Monitoring%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A.1"/>
      <sheetName val="A.1.1"/>
      <sheetName val="A.1.2"/>
      <sheetName val="A.1.3"/>
      <sheetName val="A.1.4"/>
      <sheetName val="A.1.5"/>
      <sheetName val="A.1.6"/>
      <sheetName val="A.2"/>
      <sheetName val="A.2.1"/>
      <sheetName val="A.2.2"/>
      <sheetName val="A.2.3"/>
      <sheetName val="A.2.4"/>
      <sheetName val="A.2.5"/>
      <sheetName val="A.2.6"/>
      <sheetName val="A.2.7"/>
      <sheetName val="A.2.8"/>
      <sheetName val="A.2.9"/>
      <sheetName val="A.2.10"/>
      <sheetName val="A.3"/>
      <sheetName val="A.3.1"/>
      <sheetName val="A.3.2"/>
      <sheetName val="A.3.3"/>
      <sheetName val="A.3.4"/>
      <sheetName val="A.3.5"/>
      <sheetName val="A.3.6"/>
      <sheetName val="A.3.7"/>
      <sheetName val="A.3.8"/>
      <sheetName val="A.3.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4"/>
  <sheetViews>
    <sheetView showGridLines="0" tabSelected="1" zoomScaleNormal="100" zoomScaleSheetLayoutView="80" workbookViewId="0"/>
  </sheetViews>
  <sheetFormatPr baseColWidth="10" defaultColWidth="9.109375" defaultRowHeight="10.199999999999999"/>
  <cols>
    <col min="1" max="1" width="3.6640625" style="4" customWidth="1"/>
    <col min="2" max="2" width="38.6640625" style="4" customWidth="1"/>
    <col min="3" max="3" width="46.44140625" style="4" customWidth="1"/>
    <col min="4" max="4" width="10.88671875" style="4" bestFit="1" customWidth="1"/>
    <col min="5" max="8" width="9.33203125" style="4" customWidth="1"/>
    <col min="9" max="16384" width="9.109375" style="4"/>
  </cols>
  <sheetData>
    <row r="1" spans="1:15" s="60" customFormat="1" ht="24" customHeight="1">
      <c r="A1" s="59" t="s">
        <v>76</v>
      </c>
      <c r="B1" s="59" t="s">
        <v>108</v>
      </c>
      <c r="C1" s="63"/>
      <c r="D1" s="63"/>
      <c r="E1" s="63"/>
      <c r="F1" s="63"/>
      <c r="G1" s="63"/>
      <c r="H1" s="63"/>
      <c r="I1" s="55"/>
      <c r="J1" s="55"/>
      <c r="K1" s="55"/>
    </row>
    <row r="2" spans="1:15" s="47" customFormat="1" ht="6" customHeight="1">
      <c r="A2" s="59"/>
      <c r="B2" s="59"/>
      <c r="C2" s="57"/>
      <c r="D2" s="53"/>
      <c r="E2" s="53"/>
      <c r="F2" s="53"/>
      <c r="G2" s="53"/>
      <c r="H2" s="53"/>
      <c r="I2" s="46"/>
      <c r="J2" s="46"/>
      <c r="K2" s="46"/>
    </row>
    <row r="3" spans="1:15" s="116" customFormat="1" ht="12.75" customHeight="1">
      <c r="A3" s="115"/>
      <c r="B3" s="502" t="s">
        <v>130</v>
      </c>
      <c r="C3" s="502"/>
      <c r="D3" s="502"/>
      <c r="E3" s="502"/>
      <c r="F3" s="502"/>
      <c r="G3" s="502"/>
      <c r="H3" s="502"/>
      <c r="I3" s="26"/>
      <c r="J3" s="26"/>
      <c r="K3" s="26"/>
      <c r="L3" s="26"/>
      <c r="M3" s="26"/>
      <c r="N3" s="26"/>
      <c r="O3" s="26"/>
    </row>
    <row r="4" spans="1:15" s="116" customFormat="1" ht="12.75" customHeight="1">
      <c r="A4" s="115"/>
      <c r="B4" s="503"/>
      <c r="C4" s="503"/>
      <c r="D4" s="503"/>
      <c r="E4" s="503"/>
      <c r="F4" s="503"/>
      <c r="G4" s="503"/>
      <c r="H4" s="503"/>
      <c r="I4" s="26"/>
      <c r="J4" s="26"/>
      <c r="K4" s="26"/>
      <c r="L4" s="26"/>
      <c r="M4" s="26"/>
      <c r="N4" s="26"/>
      <c r="O4" s="26"/>
    </row>
    <row r="5" spans="1:15" s="116" customFormat="1" ht="12.75" customHeight="1">
      <c r="A5" s="115"/>
      <c r="B5" s="503"/>
      <c r="C5" s="503"/>
      <c r="D5" s="503"/>
      <c r="E5" s="503"/>
      <c r="F5" s="503"/>
      <c r="G5" s="503"/>
      <c r="H5" s="503"/>
      <c r="I5" s="26"/>
      <c r="J5" s="26"/>
      <c r="K5" s="26"/>
      <c r="L5" s="26"/>
      <c r="M5" s="26"/>
      <c r="N5" s="26"/>
      <c r="O5" s="26"/>
    </row>
    <row r="6" spans="1:15" s="116" customFormat="1" ht="12.75" customHeight="1">
      <c r="A6" s="115"/>
      <c r="B6" s="503"/>
      <c r="C6" s="503"/>
      <c r="D6" s="503"/>
      <c r="E6" s="503"/>
      <c r="F6" s="503"/>
      <c r="G6" s="503"/>
      <c r="H6" s="503"/>
      <c r="I6" s="26"/>
      <c r="J6" s="26"/>
      <c r="K6" s="26"/>
      <c r="L6" s="26"/>
      <c r="M6" s="26"/>
      <c r="N6" s="26"/>
      <c r="O6" s="26"/>
    </row>
    <row r="7" spans="1:15" s="47" customFormat="1" ht="4.5" customHeight="1">
      <c r="A7" s="60"/>
      <c r="B7" s="56"/>
      <c r="C7" s="56"/>
      <c r="D7" s="56"/>
      <c r="E7" s="56"/>
      <c r="F7" s="56"/>
      <c r="G7" s="56"/>
      <c r="H7" s="56"/>
      <c r="K7" s="48"/>
    </row>
    <row r="8" spans="1:15" s="47" customFormat="1" ht="4.5" customHeight="1">
      <c r="A8" s="60"/>
      <c r="B8" s="59"/>
      <c r="C8" s="57"/>
      <c r="D8" s="57"/>
      <c r="E8" s="57"/>
      <c r="F8" s="57"/>
      <c r="G8" s="57"/>
      <c r="H8" s="57"/>
    </row>
    <row r="9" spans="1:15" s="26" customFormat="1" ht="12" customHeight="1">
      <c r="A9" s="55"/>
      <c r="B9" s="331" t="s">
        <v>78</v>
      </c>
      <c r="C9" s="53"/>
      <c r="D9" s="53"/>
      <c r="E9" s="53"/>
      <c r="F9" s="53"/>
      <c r="G9" s="53"/>
      <c r="H9" s="53"/>
      <c r="I9" s="49"/>
      <c r="J9" s="49"/>
      <c r="K9" s="49"/>
    </row>
    <row r="10" spans="1:15" s="26" customFormat="1" ht="3" customHeight="1">
      <c r="A10" s="55"/>
      <c r="B10" s="53"/>
      <c r="C10" s="53"/>
      <c r="D10" s="53"/>
      <c r="E10" s="53"/>
      <c r="F10" s="53"/>
      <c r="G10" s="53"/>
      <c r="H10" s="53"/>
    </row>
    <row r="11" spans="1:15" s="26" customFormat="1" ht="12" customHeight="1">
      <c r="A11" s="55"/>
      <c r="B11" s="61" t="s">
        <v>4</v>
      </c>
      <c r="C11" s="102" t="s">
        <v>147</v>
      </c>
      <c r="D11" s="341" t="s">
        <v>181</v>
      </c>
      <c r="E11" s="53"/>
      <c r="F11" s="54"/>
      <c r="G11" s="55"/>
      <c r="H11" s="55"/>
    </row>
    <row r="12" spans="1:15" s="26" customFormat="1" ht="3" customHeight="1">
      <c r="A12" s="55"/>
      <c r="B12" s="53"/>
      <c r="C12" s="61"/>
      <c r="D12" s="85"/>
      <c r="E12" s="53"/>
      <c r="F12" s="53"/>
      <c r="G12" s="53"/>
      <c r="H12" s="53"/>
    </row>
    <row r="13" spans="1:15" s="26" customFormat="1" ht="12" customHeight="1">
      <c r="A13" s="55"/>
      <c r="B13" s="61"/>
      <c r="C13" s="102" t="s">
        <v>142</v>
      </c>
      <c r="D13" s="84">
        <v>2023</v>
      </c>
      <c r="E13" s="53"/>
      <c r="F13" s="54"/>
      <c r="G13" s="55"/>
      <c r="H13" s="55"/>
    </row>
    <row r="14" spans="1:15" s="26" customFormat="1" ht="3" customHeight="1">
      <c r="A14" s="55"/>
      <c r="B14" s="61"/>
      <c r="C14" s="102"/>
      <c r="D14" s="84"/>
      <c r="E14" s="53"/>
      <c r="F14" s="54"/>
      <c r="G14" s="55"/>
      <c r="H14" s="55"/>
    </row>
    <row r="15" spans="1:15" s="26" customFormat="1" ht="12" customHeight="1">
      <c r="A15" s="55"/>
      <c r="B15" s="61"/>
      <c r="C15" s="102" t="s">
        <v>0</v>
      </c>
      <c r="D15" s="84">
        <v>2023</v>
      </c>
      <c r="E15" s="53"/>
      <c r="F15" s="54"/>
      <c r="G15" s="55"/>
      <c r="H15" s="55"/>
    </row>
    <row r="16" spans="1:15" s="47" customFormat="1" ht="3" customHeight="1">
      <c r="A16" s="60"/>
      <c r="B16" s="56"/>
      <c r="C16" s="332"/>
      <c r="D16" s="86"/>
      <c r="E16" s="56"/>
      <c r="F16" s="56"/>
      <c r="G16" s="56"/>
      <c r="H16" s="56"/>
    </row>
    <row r="17" spans="1:11" s="47" customFormat="1" ht="3" customHeight="1">
      <c r="A17" s="60"/>
      <c r="B17" s="57"/>
      <c r="C17" s="85"/>
      <c r="D17" s="85"/>
      <c r="E17" s="57"/>
      <c r="F17" s="57"/>
      <c r="G17" s="57"/>
      <c r="H17" s="57"/>
    </row>
    <row r="18" spans="1:11" s="26" customFormat="1" ht="12" customHeight="1">
      <c r="A18" s="55"/>
      <c r="B18" s="331" t="s">
        <v>84</v>
      </c>
      <c r="C18" s="85"/>
      <c r="D18" s="85"/>
      <c r="E18" s="53"/>
      <c r="F18" s="53"/>
      <c r="G18" s="53"/>
      <c r="H18" s="53"/>
      <c r="I18" s="49"/>
      <c r="J18" s="49"/>
      <c r="K18" s="49"/>
    </row>
    <row r="19" spans="1:11" s="107" customFormat="1" ht="3" customHeight="1">
      <c r="A19" s="333"/>
      <c r="B19" s="333"/>
      <c r="C19" s="54"/>
      <c r="D19" s="54"/>
      <c r="E19" s="333"/>
      <c r="F19" s="333"/>
      <c r="G19" s="333"/>
      <c r="H19" s="333"/>
    </row>
    <row r="20" spans="1:11" s="91" customFormat="1" ht="12" customHeight="1">
      <c r="A20" s="55"/>
      <c r="B20" s="90" t="s">
        <v>85</v>
      </c>
      <c r="C20" s="102" t="s">
        <v>73</v>
      </c>
      <c r="D20" s="341" t="s">
        <v>183</v>
      </c>
      <c r="E20" s="55"/>
      <c r="F20" s="55"/>
      <c r="G20" s="55"/>
      <c r="H20" s="55"/>
    </row>
    <row r="21" spans="1:11" s="91" customFormat="1" ht="3" customHeight="1">
      <c r="A21" s="55"/>
      <c r="B21" s="90"/>
      <c r="C21" s="90"/>
      <c r="D21" s="334"/>
      <c r="E21" s="55"/>
      <c r="F21" s="55"/>
      <c r="G21" s="55"/>
      <c r="H21" s="55"/>
    </row>
    <row r="22" spans="1:11" s="91" customFormat="1" ht="12" customHeight="1">
      <c r="A22" s="55"/>
      <c r="B22" s="55"/>
      <c r="C22" s="102" t="s">
        <v>126</v>
      </c>
      <c r="D22" s="335">
        <v>2022</v>
      </c>
      <c r="E22" s="55"/>
      <c r="F22" s="55"/>
      <c r="G22" s="55"/>
      <c r="H22" s="55"/>
    </row>
    <row r="23" spans="1:11" s="91" customFormat="1" ht="3" customHeight="1">
      <c r="A23" s="55"/>
      <c r="B23" s="55"/>
      <c r="C23" s="90"/>
      <c r="D23" s="335"/>
      <c r="E23" s="55"/>
      <c r="F23" s="55"/>
      <c r="G23" s="55"/>
      <c r="H23" s="55"/>
    </row>
    <row r="24" spans="1:11" s="91" customFormat="1" ht="12" customHeight="1">
      <c r="A24" s="55"/>
      <c r="B24" s="55"/>
      <c r="C24" s="102" t="s">
        <v>79</v>
      </c>
      <c r="D24" s="335">
        <v>2022</v>
      </c>
      <c r="E24" s="55"/>
      <c r="F24" s="55"/>
      <c r="G24" s="55"/>
      <c r="H24" s="55"/>
    </row>
    <row r="25" spans="1:11" s="91" customFormat="1" ht="3" customHeight="1">
      <c r="A25" s="55"/>
      <c r="B25" s="55"/>
      <c r="C25" s="90"/>
      <c r="D25" s="335"/>
      <c r="E25" s="55"/>
      <c r="F25" s="55"/>
      <c r="G25" s="55"/>
      <c r="H25" s="55"/>
    </row>
    <row r="26" spans="1:11" s="91" customFormat="1" ht="12" customHeight="1">
      <c r="A26" s="55"/>
      <c r="B26" s="55"/>
      <c r="C26" s="102" t="s">
        <v>77</v>
      </c>
      <c r="D26" s="335">
        <v>2022</v>
      </c>
      <c r="E26" s="55"/>
      <c r="F26" s="55"/>
      <c r="G26" s="55"/>
      <c r="H26" s="55"/>
    </row>
    <row r="27" spans="1:11" s="91" customFormat="1" ht="3" customHeight="1">
      <c r="A27" s="55"/>
      <c r="B27" s="55"/>
      <c r="C27" s="90"/>
      <c r="D27" s="54"/>
      <c r="E27" s="55"/>
      <c r="F27" s="55"/>
      <c r="G27" s="55"/>
      <c r="H27" s="55"/>
    </row>
    <row r="28" spans="1:11" s="91" customFormat="1" ht="12" customHeight="1">
      <c r="A28" s="55"/>
      <c r="B28" s="55"/>
      <c r="C28" s="102" t="s">
        <v>80</v>
      </c>
      <c r="D28" s="335">
        <v>2022</v>
      </c>
      <c r="E28" s="55"/>
      <c r="F28" s="55"/>
      <c r="G28" s="55"/>
      <c r="H28" s="55"/>
    </row>
    <row r="29" spans="1:11" s="91" customFormat="1" ht="3" customHeight="1">
      <c r="A29" s="55"/>
      <c r="B29" s="55"/>
      <c r="C29" s="90"/>
      <c r="D29" s="54"/>
      <c r="E29" s="55"/>
      <c r="F29" s="55"/>
      <c r="G29" s="55"/>
      <c r="H29" s="55"/>
    </row>
    <row r="30" spans="1:11" s="91" customFormat="1" ht="12" customHeight="1">
      <c r="A30" s="55"/>
      <c r="B30" s="55"/>
      <c r="C30" s="102" t="s">
        <v>81</v>
      </c>
      <c r="D30" s="335">
        <v>2022</v>
      </c>
      <c r="E30" s="55"/>
      <c r="F30" s="55"/>
      <c r="G30" s="55"/>
      <c r="H30" s="55"/>
      <c r="I30" s="55"/>
    </row>
    <row r="31" spans="1:11" s="47" customFormat="1" ht="3" customHeight="1">
      <c r="A31" s="60"/>
      <c r="B31" s="56"/>
      <c r="C31" s="336"/>
      <c r="D31" s="86"/>
      <c r="E31" s="56"/>
      <c r="F31" s="56"/>
      <c r="G31" s="56"/>
      <c r="H31" s="56"/>
    </row>
    <row r="32" spans="1:11" s="47" customFormat="1" ht="3" customHeight="1">
      <c r="A32" s="60"/>
      <c r="B32" s="57"/>
      <c r="C32" s="53"/>
      <c r="D32" s="85"/>
      <c r="E32" s="57"/>
      <c r="F32" s="57"/>
      <c r="G32" s="57"/>
      <c r="H32" s="57"/>
    </row>
    <row r="33" spans="1:8" s="91" customFormat="1" ht="12" customHeight="1">
      <c r="A33" s="55"/>
      <c r="B33" s="331" t="s">
        <v>82</v>
      </c>
      <c r="C33" s="55"/>
      <c r="D33" s="54"/>
      <c r="E33" s="55"/>
      <c r="F33" s="55"/>
      <c r="G33" s="55"/>
      <c r="H33" s="55"/>
    </row>
    <row r="34" spans="1:8" s="91" customFormat="1" ht="3" customHeight="1">
      <c r="A34" s="55"/>
      <c r="B34" s="55"/>
      <c r="C34" s="55"/>
      <c r="D34" s="54"/>
      <c r="E34" s="55"/>
      <c r="F34" s="55"/>
      <c r="G34" s="55"/>
      <c r="H34" s="55"/>
    </row>
    <row r="35" spans="1:8" s="91" customFormat="1" ht="12" customHeight="1">
      <c r="A35" s="55"/>
      <c r="B35" s="90" t="s">
        <v>85</v>
      </c>
      <c r="C35" s="118" t="s">
        <v>73</v>
      </c>
      <c r="D35" s="341" t="s">
        <v>184</v>
      </c>
      <c r="E35" s="55"/>
      <c r="F35" s="55"/>
      <c r="G35" s="55"/>
      <c r="H35" s="55"/>
    </row>
    <row r="36" spans="1:8" s="91" customFormat="1" ht="3" customHeight="1">
      <c r="A36" s="55"/>
      <c r="B36" s="55"/>
      <c r="C36" s="118"/>
      <c r="D36" s="54"/>
      <c r="E36" s="55"/>
      <c r="F36" s="55"/>
      <c r="G36" s="55"/>
      <c r="H36" s="55"/>
    </row>
    <row r="37" spans="1:8" s="91" customFormat="1" ht="12.75" customHeight="1">
      <c r="A37" s="55"/>
      <c r="B37" s="55"/>
      <c r="C37" s="118" t="s">
        <v>101</v>
      </c>
      <c r="D37" s="341" t="s">
        <v>185</v>
      </c>
      <c r="E37" s="55"/>
      <c r="F37" s="55"/>
      <c r="G37" s="55"/>
      <c r="H37" s="55"/>
    </row>
    <row r="38" spans="1:8" s="47" customFormat="1" ht="3" customHeight="1">
      <c r="A38" s="60"/>
      <c r="B38" s="56"/>
      <c r="C38" s="286"/>
      <c r="D38" s="86"/>
      <c r="E38" s="56"/>
      <c r="F38" s="56"/>
      <c r="G38" s="56"/>
      <c r="H38" s="56"/>
    </row>
    <row r="39" spans="1:8" s="47" customFormat="1" ht="3" customHeight="1">
      <c r="A39" s="60"/>
      <c r="B39" s="57"/>
      <c r="C39" s="61"/>
      <c r="D39" s="85"/>
      <c r="E39" s="57"/>
      <c r="F39" s="57"/>
      <c r="G39" s="57"/>
      <c r="H39" s="57"/>
    </row>
    <row r="40" spans="1:8" s="52" customFormat="1" ht="12" customHeight="1">
      <c r="A40" s="58"/>
      <c r="B40" s="3" t="s">
        <v>83</v>
      </c>
      <c r="C40" s="119"/>
      <c r="D40" s="84"/>
      <c r="E40" s="58"/>
      <c r="F40" s="58"/>
      <c r="G40" s="58"/>
      <c r="H40" s="58"/>
    </row>
    <row r="41" spans="1:8" s="52" customFormat="1" ht="3" customHeight="1">
      <c r="A41" s="58"/>
      <c r="B41" s="55"/>
      <c r="C41" s="119"/>
      <c r="D41" s="84"/>
      <c r="E41" s="58"/>
      <c r="F41" s="58"/>
      <c r="G41" s="58"/>
      <c r="H41" s="58"/>
    </row>
    <row r="42" spans="1:8" s="52" customFormat="1" ht="12" customHeight="1">
      <c r="A42" s="58"/>
      <c r="B42" s="90" t="s">
        <v>102</v>
      </c>
      <c r="C42" s="118" t="s">
        <v>147</v>
      </c>
      <c r="D42" s="341" t="s">
        <v>186</v>
      </c>
      <c r="E42" s="58"/>
      <c r="F42" s="58"/>
      <c r="G42" s="58"/>
      <c r="H42" s="58"/>
    </row>
    <row r="43" spans="1:8" s="52" customFormat="1" ht="3" customHeight="1">
      <c r="A43" s="58"/>
      <c r="B43" s="55"/>
      <c r="C43" s="90"/>
      <c r="D43" s="87"/>
      <c r="E43" s="58"/>
      <c r="F43" s="58"/>
      <c r="G43" s="58"/>
      <c r="H43" s="58"/>
    </row>
    <row r="44" spans="1:8" s="52" customFormat="1" ht="12" customHeight="1">
      <c r="A44" s="58"/>
      <c r="B44" s="55"/>
      <c r="C44" s="118" t="s">
        <v>103</v>
      </c>
      <c r="D44" s="84">
        <v>2021</v>
      </c>
      <c r="E44" s="58"/>
      <c r="F44" s="58"/>
      <c r="G44" s="58"/>
      <c r="H44" s="58"/>
    </row>
    <row r="45" spans="1:8" s="52" customFormat="1" ht="3" customHeight="1">
      <c r="A45" s="58"/>
      <c r="B45" s="55"/>
      <c r="C45" s="118"/>
      <c r="D45" s="87"/>
      <c r="E45" s="58"/>
      <c r="F45" s="58"/>
      <c r="G45" s="58"/>
      <c r="H45" s="58"/>
    </row>
    <row r="46" spans="1:8" s="52" customFormat="1" ht="12" customHeight="1">
      <c r="A46" s="58"/>
      <c r="B46" s="55"/>
      <c r="C46" s="118" t="s">
        <v>127</v>
      </c>
      <c r="D46" s="84">
        <v>2021</v>
      </c>
      <c r="E46" s="58"/>
      <c r="F46" s="58"/>
      <c r="G46" s="58"/>
      <c r="H46" s="58"/>
    </row>
    <row r="47" spans="1:8" s="47" customFormat="1" ht="3" customHeight="1">
      <c r="A47" s="60"/>
      <c r="B47" s="56"/>
      <c r="C47" s="286"/>
      <c r="D47" s="86"/>
      <c r="E47" s="56"/>
      <c r="F47" s="56"/>
      <c r="G47" s="56"/>
      <c r="H47" s="56"/>
    </row>
    <row r="48" spans="1:8" s="47" customFormat="1" ht="3" customHeight="1">
      <c r="A48" s="60"/>
      <c r="B48" s="57"/>
      <c r="C48" s="61"/>
      <c r="D48" s="85"/>
      <c r="E48" s="57"/>
      <c r="F48" s="57"/>
      <c r="G48" s="57"/>
      <c r="H48" s="57"/>
    </row>
    <row r="49" spans="1:8" s="52" customFormat="1" ht="12" customHeight="1">
      <c r="A49" s="58"/>
      <c r="B49" s="3" t="s">
        <v>148</v>
      </c>
      <c r="C49" s="119"/>
      <c r="D49" s="84"/>
      <c r="E49" s="58"/>
      <c r="F49" s="58"/>
      <c r="G49" s="58"/>
      <c r="H49" s="58"/>
    </row>
    <row r="50" spans="1:8" s="52" customFormat="1" ht="3" customHeight="1">
      <c r="A50" s="58"/>
      <c r="B50" s="55"/>
      <c r="C50" s="90"/>
      <c r="D50" s="87"/>
      <c r="E50" s="58"/>
      <c r="F50" s="58"/>
      <c r="G50" s="58"/>
      <c r="H50" s="58"/>
    </row>
    <row r="51" spans="1:8" s="52" customFormat="1" ht="12" customHeight="1">
      <c r="A51" s="58"/>
      <c r="B51" s="90" t="s">
        <v>102</v>
      </c>
      <c r="C51" s="102" t="s">
        <v>147</v>
      </c>
      <c r="D51" s="341" t="s">
        <v>186</v>
      </c>
      <c r="F51" s="58"/>
      <c r="G51" s="58"/>
      <c r="H51" s="58"/>
    </row>
    <row r="52" spans="1:8" s="52" customFormat="1" ht="3" customHeight="1">
      <c r="A52" s="58"/>
      <c r="B52" s="55"/>
      <c r="C52" s="90"/>
      <c r="D52" s="87"/>
      <c r="E52" s="58"/>
      <c r="F52" s="58"/>
      <c r="G52" s="58"/>
      <c r="H52" s="58"/>
    </row>
    <row r="53" spans="1:8" s="52" customFormat="1" ht="12" customHeight="1">
      <c r="A53" s="58"/>
      <c r="B53" s="91"/>
      <c r="C53" s="102" t="s">
        <v>128</v>
      </c>
      <c r="D53" s="84">
        <v>2021</v>
      </c>
      <c r="E53" s="58"/>
      <c r="F53" s="58"/>
      <c r="G53" s="58"/>
      <c r="H53" s="58"/>
    </row>
    <row r="54" spans="1:8" s="52" customFormat="1" ht="3" customHeight="1">
      <c r="A54" s="58"/>
      <c r="B54" s="55"/>
      <c r="C54" s="90"/>
      <c r="D54" s="87">
        <v>2010</v>
      </c>
      <c r="E54" s="58"/>
      <c r="F54" s="58"/>
      <c r="G54" s="58"/>
      <c r="H54" s="58"/>
    </row>
    <row r="55" spans="1:8" s="52" customFormat="1" ht="12" customHeight="1">
      <c r="A55" s="58"/>
      <c r="B55" s="90"/>
      <c r="C55" s="102" t="s">
        <v>106</v>
      </c>
      <c r="D55" s="84">
        <v>2021</v>
      </c>
      <c r="F55" s="58"/>
      <c r="G55" s="58"/>
      <c r="H55" s="58"/>
    </row>
    <row r="56" spans="1:8" s="47" customFormat="1" ht="3" customHeight="1">
      <c r="A56" s="60"/>
      <c r="B56" s="56"/>
      <c r="C56" s="287"/>
      <c r="D56" s="86"/>
      <c r="E56" s="56"/>
      <c r="F56" s="56"/>
      <c r="G56" s="56"/>
      <c r="H56" s="56"/>
    </row>
    <row r="57" spans="1:8" s="47" customFormat="1" ht="3" customHeight="1">
      <c r="A57" s="60"/>
      <c r="B57" s="57"/>
      <c r="C57" s="61"/>
      <c r="D57" s="85"/>
      <c r="E57" s="57"/>
      <c r="F57" s="57"/>
      <c r="G57" s="57"/>
      <c r="H57" s="57"/>
    </row>
    <row r="58" spans="1:8" s="52" customFormat="1" ht="12" customHeight="1">
      <c r="A58" s="58"/>
      <c r="B58" s="3" t="s">
        <v>112</v>
      </c>
      <c r="C58" s="90"/>
      <c r="D58" s="87"/>
      <c r="E58" s="58"/>
      <c r="F58" s="58"/>
      <c r="G58" s="58"/>
      <c r="H58" s="58"/>
    </row>
    <row r="59" spans="1:8" s="1" customFormat="1" ht="3" customHeight="1">
      <c r="C59" s="288"/>
      <c r="D59" s="88"/>
    </row>
    <row r="60" spans="1:8" ht="12" customHeight="1">
      <c r="B60" s="90" t="s">
        <v>102</v>
      </c>
      <c r="C60" s="121" t="s">
        <v>147</v>
      </c>
      <c r="D60" s="341" t="s">
        <v>187</v>
      </c>
    </row>
    <row r="61" spans="1:8" ht="3" customHeight="1">
      <c r="B61" s="92"/>
      <c r="C61" s="119"/>
      <c r="D61" s="89"/>
    </row>
    <row r="62" spans="1:8" ht="12" customHeight="1">
      <c r="B62" s="90"/>
      <c r="C62" s="121" t="s">
        <v>129</v>
      </c>
      <c r="D62" s="84">
        <v>2022</v>
      </c>
    </row>
    <row r="63" spans="1:8" s="47" customFormat="1" ht="3" customHeight="1">
      <c r="A63" s="60"/>
      <c r="B63" s="56"/>
      <c r="C63" s="62"/>
      <c r="D63" s="56"/>
      <c r="E63" s="56"/>
      <c r="F63" s="56"/>
      <c r="G63" s="56"/>
      <c r="H63" s="56"/>
    </row>
    <row r="64" spans="1:8" s="47" customFormat="1" ht="3" customHeight="1">
      <c r="A64" s="60"/>
      <c r="B64" s="57"/>
      <c r="C64" s="57"/>
      <c r="D64" s="57"/>
      <c r="E64" s="57"/>
      <c r="F64" s="57"/>
      <c r="G64" s="57"/>
      <c r="H64" s="57"/>
    </row>
  </sheetData>
  <mergeCells count="1">
    <mergeCell ref="B3:H6"/>
  </mergeCells>
  <phoneticPr fontId="6" type="noConversion"/>
  <hyperlinks>
    <hyperlink ref="C11" location="F.1.1!A5" display="Evolution" xr:uid="{00000000-0004-0000-0000-000000000000}"/>
    <hyperlink ref="C13" location="F.1.2!A5" display="Genre, nationalité, classe d'âge et densité" xr:uid="{00000000-0004-0000-0000-000001000000}"/>
    <hyperlink ref="C20" location="F.2.1!A5" display="Genre" xr:uid="{00000000-0004-0000-0000-000002000000}"/>
    <hyperlink ref="C22" location="F.2.2!A5" display="Caractéristiques : genre, classe d’âge, durée d’inactivité, niveau d’études" xr:uid="{00000000-0004-0000-0000-000003000000}"/>
    <hyperlink ref="C24" location="F.2.2.1!A5" display="Classe d’âge et genre" xr:uid="{00000000-0004-0000-0000-000004000000}"/>
    <hyperlink ref="C26" location="F.2.2.2!A5" display="Niveau d'études et genre" xr:uid="{00000000-0004-0000-0000-000005000000}"/>
    <hyperlink ref="C28" location="F.2.2.3!A5" display="Durée d'inactivité et genre" xr:uid="{00000000-0004-0000-0000-000006000000}"/>
    <hyperlink ref="C30" location="F.2.2.4!A5" display="Nationalié et genre" xr:uid="{00000000-0004-0000-0000-000007000000}"/>
    <hyperlink ref="C35" location="F.3.1!A5" display="Genre" xr:uid="{00000000-0004-0000-0000-000008000000}"/>
    <hyperlink ref="C37" location="F.3.2!A5" display="Jeunes de moins de 25 ans et genre" xr:uid="{00000000-0004-0000-0000-000009000000}"/>
    <hyperlink ref="C42" location="F.4.1!A5" display="Evolution" xr:uid="{00000000-0004-0000-0000-00000A000000}"/>
    <hyperlink ref="C46" location="F.4.3!Afdrukbereik" display="Genre, statut, type d'activité et taille d'établissement" xr:uid="{00000000-0004-0000-0000-00000B000000}"/>
    <hyperlink ref="C51" location="F.5.1!A5" display="Evolution" xr:uid="{00000000-0004-0000-0000-00000C000000}"/>
    <hyperlink ref="C55" location="F.5.3!A5" display="Secteur d'activité" xr:uid="{00000000-0004-0000-0000-00000D000000}"/>
    <hyperlink ref="C60" location="F.6.1!A5" display="Evolution" xr:uid="{00000000-0004-0000-0000-00000E000000}"/>
    <hyperlink ref="C62" location="F.6.2!A5" display="Type d'activité et genre" xr:uid="{00000000-0004-0000-0000-00000F000000}"/>
    <hyperlink ref="C53" location="F.5.2!A5" display="Taille d'établissement et type d'activité (privé/public)" xr:uid="{00000000-0004-0000-0000-000010000000}"/>
    <hyperlink ref="C15" location="F.1.3!A5" display="Nationalité" xr:uid="{00000000-0004-0000-0000-000011000000}"/>
    <hyperlink ref="C44" location="F.4.2!Impression_des_titres" display="Secteur d’activité" xr:uid="{00000000-0004-0000-0000-000012000000}"/>
  </hyperlinks>
  <pageMargins left="0.7" right="0.7" top="0.75" bottom="0.75" header="0.3" footer="0.3"/>
  <pageSetup paperSize="9" scale="88" fitToHeight="2" orientation="landscape" r:id="rId1"/>
  <headerFooter alignWithMargins="0">
    <oddFooter>&amp;L&amp;8&amp;K002060Le marché du travail bruxellois : Données statistiques - Caractéristiques des communes de la Région bruxelloise
Elaboration : view.brussels, www.actiris.be&amp;R&amp;8F &amp;P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55"/>
  <sheetViews>
    <sheetView showGridLines="0" zoomScaleNormal="100" zoomScaleSheetLayoutView="80" workbookViewId="0"/>
  </sheetViews>
  <sheetFormatPr baseColWidth="10" defaultColWidth="11.44140625" defaultRowHeight="10.199999999999999"/>
  <cols>
    <col min="1" max="1" width="18.6640625" style="31" customWidth="1"/>
    <col min="2" max="11" width="9.6640625" style="31" customWidth="1"/>
    <col min="12" max="14" width="7.33203125" style="31" customWidth="1"/>
    <col min="15" max="16384" width="11.44140625" style="31"/>
  </cols>
  <sheetData>
    <row r="1" spans="1:14" ht="22.8">
      <c r="A1" s="70" t="s">
        <v>109</v>
      </c>
      <c r="K1" s="68" t="s">
        <v>107</v>
      </c>
    </row>
    <row r="2" spans="1:14" s="80" customFormat="1" ht="3" customHeight="1">
      <c r="A2" s="79"/>
    </row>
    <row r="3" spans="1:14" s="80" customFormat="1" ht="15.75" customHeight="1">
      <c r="A3" s="81" t="s">
        <v>113</v>
      </c>
      <c r="L3" s="443"/>
    </row>
    <row r="4" spans="1:14" s="80" customFormat="1" ht="4.5" customHeight="1">
      <c r="A4" s="81"/>
      <c r="L4" s="443"/>
    </row>
    <row r="5" spans="1:14" ht="19.5" customHeight="1">
      <c r="A5" s="100" t="s">
        <v>197</v>
      </c>
      <c r="B5" s="67"/>
      <c r="C5" s="67"/>
      <c r="D5" s="67"/>
      <c r="E5" s="67"/>
      <c r="F5" s="67"/>
      <c r="G5" s="67"/>
      <c r="H5" s="67"/>
      <c r="I5" s="67"/>
      <c r="J5" s="67"/>
      <c r="K5" s="67"/>
    </row>
    <row r="6" spans="1:14" ht="4.5" customHeight="1"/>
    <row r="7" spans="1:14" ht="12.75" customHeight="1">
      <c r="A7" s="564" t="s">
        <v>59</v>
      </c>
      <c r="B7" s="566" t="s">
        <v>33</v>
      </c>
      <c r="C7" s="562" t="s">
        <v>6</v>
      </c>
      <c r="D7" s="562"/>
      <c r="E7" s="562"/>
      <c r="F7" s="562" t="s">
        <v>7</v>
      </c>
      <c r="G7" s="562"/>
      <c r="H7" s="562"/>
      <c r="I7" s="562" t="s">
        <v>8</v>
      </c>
      <c r="J7" s="562"/>
      <c r="K7" s="563"/>
    </row>
    <row r="8" spans="1:14" ht="12.75" customHeight="1">
      <c r="A8" s="565"/>
      <c r="B8" s="567"/>
      <c r="C8" s="222" t="s">
        <v>55</v>
      </c>
      <c r="D8" s="222" t="s">
        <v>56</v>
      </c>
      <c r="E8" s="222" t="s">
        <v>57</v>
      </c>
      <c r="F8" s="222" t="s">
        <v>55</v>
      </c>
      <c r="G8" s="222" t="s">
        <v>56</v>
      </c>
      <c r="H8" s="222" t="s">
        <v>57</v>
      </c>
      <c r="I8" s="222" t="s">
        <v>55</v>
      </c>
      <c r="J8" s="222" t="s">
        <v>56</v>
      </c>
      <c r="K8" s="223" t="s">
        <v>57</v>
      </c>
    </row>
    <row r="9" spans="1:14" ht="12" customHeight="1">
      <c r="A9" s="220" t="s">
        <v>9</v>
      </c>
      <c r="B9" s="177">
        <v>9561</v>
      </c>
      <c r="C9" s="177">
        <v>3165</v>
      </c>
      <c r="D9" s="177">
        <v>670</v>
      </c>
      <c r="E9" s="177">
        <v>1233</v>
      </c>
      <c r="F9" s="177">
        <v>2699</v>
      </c>
      <c r="G9" s="177">
        <v>750</v>
      </c>
      <c r="H9" s="177">
        <v>1045</v>
      </c>
      <c r="I9" s="177">
        <f>SUM(C9,F9)</f>
        <v>5864</v>
      </c>
      <c r="J9" s="177">
        <f t="shared" ref="J9:K9" si="0">SUM(D9,G9)</f>
        <v>1420</v>
      </c>
      <c r="K9" s="172">
        <f t="shared" si="0"/>
        <v>2278</v>
      </c>
      <c r="M9" s="106"/>
      <c r="N9" s="106"/>
    </row>
    <row r="10" spans="1:14" ht="12" customHeight="1">
      <c r="A10" s="220" t="s">
        <v>10</v>
      </c>
      <c r="B10" s="177">
        <v>1549</v>
      </c>
      <c r="C10" s="177">
        <v>552</v>
      </c>
      <c r="D10" s="177">
        <v>91</v>
      </c>
      <c r="E10" s="177">
        <v>88</v>
      </c>
      <c r="F10" s="177">
        <v>538</v>
      </c>
      <c r="G10" s="177">
        <v>119</v>
      </c>
      <c r="H10" s="177">
        <v>160</v>
      </c>
      <c r="I10" s="177">
        <f t="shared" ref="I10:I28" si="1">SUM(C10,F10)</f>
        <v>1090</v>
      </c>
      <c r="J10" s="177">
        <f t="shared" ref="J10:J28" si="2">SUM(D10,G10)</f>
        <v>210</v>
      </c>
      <c r="K10" s="172">
        <f t="shared" ref="K10:K28" si="3">SUM(E10,H10)</f>
        <v>248</v>
      </c>
      <c r="M10" s="106"/>
      <c r="N10" s="106"/>
    </row>
    <row r="11" spans="1:14" ht="12" customHeight="1">
      <c r="A11" s="220" t="s">
        <v>23</v>
      </c>
      <c r="B11" s="177">
        <v>1629</v>
      </c>
      <c r="C11" s="177">
        <v>582</v>
      </c>
      <c r="D11" s="177">
        <v>60</v>
      </c>
      <c r="E11" s="177">
        <v>131</v>
      </c>
      <c r="F11" s="177">
        <v>595</v>
      </c>
      <c r="G11" s="177">
        <v>83</v>
      </c>
      <c r="H11" s="177">
        <v>175</v>
      </c>
      <c r="I11" s="177">
        <f t="shared" si="1"/>
        <v>1177</v>
      </c>
      <c r="J11" s="177">
        <f t="shared" si="2"/>
        <v>143</v>
      </c>
      <c r="K11" s="172">
        <f t="shared" si="3"/>
        <v>306</v>
      </c>
      <c r="M11" s="106"/>
      <c r="N11" s="106"/>
    </row>
    <row r="12" spans="1:14" ht="12" customHeight="1">
      <c r="A12" s="220" t="s">
        <v>11</v>
      </c>
      <c r="B12" s="177">
        <v>14510</v>
      </c>
      <c r="C12" s="177">
        <v>5085</v>
      </c>
      <c r="D12" s="177">
        <v>1007</v>
      </c>
      <c r="E12" s="177">
        <v>1846</v>
      </c>
      <c r="F12" s="177">
        <v>4011</v>
      </c>
      <c r="G12" s="177">
        <v>1069</v>
      </c>
      <c r="H12" s="177">
        <v>1495</v>
      </c>
      <c r="I12" s="177">
        <f t="shared" si="1"/>
        <v>9096</v>
      </c>
      <c r="J12" s="177">
        <f t="shared" si="2"/>
        <v>2076</v>
      </c>
      <c r="K12" s="172">
        <f t="shared" si="3"/>
        <v>3341</v>
      </c>
      <c r="M12" s="106"/>
      <c r="N12" s="106"/>
    </row>
    <row r="13" spans="1:14" ht="12" customHeight="1">
      <c r="A13" s="220" t="s">
        <v>12</v>
      </c>
      <c r="B13" s="177">
        <v>2982</v>
      </c>
      <c r="C13" s="177">
        <v>950</v>
      </c>
      <c r="D13" s="177">
        <v>274</v>
      </c>
      <c r="E13" s="177">
        <v>301</v>
      </c>
      <c r="F13" s="177">
        <v>830</v>
      </c>
      <c r="G13" s="177">
        <v>303</v>
      </c>
      <c r="H13" s="177">
        <v>323</v>
      </c>
      <c r="I13" s="177">
        <f t="shared" si="1"/>
        <v>1780</v>
      </c>
      <c r="J13" s="177">
        <f t="shared" si="2"/>
        <v>577</v>
      </c>
      <c r="K13" s="172">
        <f t="shared" si="3"/>
        <v>624</v>
      </c>
      <c r="M13" s="106"/>
      <c r="N13" s="106"/>
    </row>
    <row r="14" spans="1:14" ht="12" customHeight="1">
      <c r="A14" s="220" t="s">
        <v>13</v>
      </c>
      <c r="B14" s="177">
        <v>2724</v>
      </c>
      <c r="C14" s="177">
        <v>900</v>
      </c>
      <c r="D14" s="177">
        <v>117</v>
      </c>
      <c r="E14" s="177">
        <v>250</v>
      </c>
      <c r="F14" s="177">
        <v>986</v>
      </c>
      <c r="G14" s="177">
        <v>162</v>
      </c>
      <c r="H14" s="177">
        <v>310</v>
      </c>
      <c r="I14" s="177">
        <f t="shared" si="1"/>
        <v>1886</v>
      </c>
      <c r="J14" s="177">
        <f t="shared" si="2"/>
        <v>279</v>
      </c>
      <c r="K14" s="172">
        <f t="shared" si="3"/>
        <v>560</v>
      </c>
      <c r="M14" s="106"/>
      <c r="N14" s="106"/>
    </row>
    <row r="15" spans="1:14" ht="12" customHeight="1">
      <c r="A15" s="220" t="s">
        <v>14</v>
      </c>
      <c r="B15" s="177">
        <v>4615</v>
      </c>
      <c r="C15" s="177">
        <v>1399</v>
      </c>
      <c r="D15" s="177">
        <v>469</v>
      </c>
      <c r="E15" s="177">
        <v>409</v>
      </c>
      <c r="F15" s="177">
        <v>1358</v>
      </c>
      <c r="G15" s="177">
        <v>561</v>
      </c>
      <c r="H15" s="177">
        <v>418</v>
      </c>
      <c r="I15" s="177">
        <f t="shared" si="1"/>
        <v>2757</v>
      </c>
      <c r="J15" s="177">
        <f t="shared" si="2"/>
        <v>1030</v>
      </c>
      <c r="K15" s="172">
        <f t="shared" si="3"/>
        <v>827</v>
      </c>
      <c r="M15" s="106"/>
      <c r="N15" s="106"/>
    </row>
    <row r="16" spans="1:14" ht="12" customHeight="1">
      <c r="A16" s="220" t="s">
        <v>15</v>
      </c>
      <c r="B16" s="177">
        <v>1566</v>
      </c>
      <c r="C16" s="177">
        <v>548</v>
      </c>
      <c r="D16" s="177">
        <v>67</v>
      </c>
      <c r="E16" s="177">
        <v>125</v>
      </c>
      <c r="F16" s="177">
        <v>555</v>
      </c>
      <c r="G16" s="177">
        <v>111</v>
      </c>
      <c r="H16" s="177">
        <v>161</v>
      </c>
      <c r="I16" s="177">
        <f t="shared" si="1"/>
        <v>1103</v>
      </c>
      <c r="J16" s="177">
        <f t="shared" si="2"/>
        <v>178</v>
      </c>
      <c r="K16" s="172">
        <f t="shared" si="3"/>
        <v>286</v>
      </c>
      <c r="M16" s="106"/>
      <c r="N16" s="106"/>
    </row>
    <row r="17" spans="1:14" ht="12" customHeight="1">
      <c r="A17" s="220" t="s">
        <v>5</v>
      </c>
      <c r="B17" s="177">
        <v>5939</v>
      </c>
      <c r="C17" s="177">
        <v>1956</v>
      </c>
      <c r="D17" s="177">
        <v>622</v>
      </c>
      <c r="E17" s="177">
        <v>622</v>
      </c>
      <c r="F17" s="177">
        <v>1558</v>
      </c>
      <c r="G17" s="177">
        <v>719</v>
      </c>
      <c r="H17" s="177">
        <v>463</v>
      </c>
      <c r="I17" s="177">
        <f t="shared" si="1"/>
        <v>3514</v>
      </c>
      <c r="J17" s="177">
        <f t="shared" si="2"/>
        <v>1341</v>
      </c>
      <c r="K17" s="172">
        <f t="shared" si="3"/>
        <v>1085</v>
      </c>
      <c r="M17" s="106"/>
      <c r="N17" s="106"/>
    </row>
    <row r="18" spans="1:14" ht="12" customHeight="1">
      <c r="A18" s="220" t="s">
        <v>16</v>
      </c>
      <c r="B18" s="177">
        <v>3572</v>
      </c>
      <c r="C18" s="177">
        <v>1218</v>
      </c>
      <c r="D18" s="177">
        <v>160</v>
      </c>
      <c r="E18" s="177">
        <v>329</v>
      </c>
      <c r="F18" s="177">
        <v>1241</v>
      </c>
      <c r="G18" s="177">
        <v>220</v>
      </c>
      <c r="H18" s="177">
        <v>405</v>
      </c>
      <c r="I18" s="177">
        <f t="shared" si="1"/>
        <v>2459</v>
      </c>
      <c r="J18" s="177">
        <f t="shared" si="2"/>
        <v>380</v>
      </c>
      <c r="K18" s="172">
        <f t="shared" si="3"/>
        <v>734</v>
      </c>
      <c r="L18" s="106"/>
      <c r="M18" s="106"/>
      <c r="N18" s="106"/>
    </row>
    <row r="19" spans="1:14" ht="12" customHeight="1">
      <c r="A19" s="220" t="s">
        <v>17</v>
      </c>
      <c r="B19" s="177">
        <v>1642</v>
      </c>
      <c r="C19" s="177">
        <v>546</v>
      </c>
      <c r="D19" s="177">
        <v>98</v>
      </c>
      <c r="E19" s="177">
        <v>213</v>
      </c>
      <c r="F19" s="177">
        <v>486</v>
      </c>
      <c r="G19" s="177">
        <v>122</v>
      </c>
      <c r="H19" s="177">
        <v>177</v>
      </c>
      <c r="I19" s="177">
        <f t="shared" si="1"/>
        <v>1032</v>
      </c>
      <c r="J19" s="177">
        <f t="shared" si="2"/>
        <v>220</v>
      </c>
      <c r="K19" s="172">
        <f t="shared" si="3"/>
        <v>390</v>
      </c>
      <c r="M19" s="106"/>
      <c r="N19" s="106"/>
    </row>
    <row r="20" spans="1:14" ht="12" customHeight="1">
      <c r="A20" s="220" t="s">
        <v>24</v>
      </c>
      <c r="B20" s="177">
        <v>8588</v>
      </c>
      <c r="C20" s="177">
        <v>2903</v>
      </c>
      <c r="D20" s="177">
        <v>544</v>
      </c>
      <c r="E20" s="177">
        <v>1141</v>
      </c>
      <c r="F20" s="177">
        <v>2559</v>
      </c>
      <c r="G20" s="177">
        <v>525</v>
      </c>
      <c r="H20" s="177">
        <v>917</v>
      </c>
      <c r="I20" s="177">
        <f t="shared" si="1"/>
        <v>5462</v>
      </c>
      <c r="J20" s="177">
        <f t="shared" si="2"/>
        <v>1069</v>
      </c>
      <c r="K20" s="172">
        <f t="shared" si="3"/>
        <v>2058</v>
      </c>
      <c r="M20" s="106"/>
      <c r="N20" s="106"/>
    </row>
    <row r="21" spans="1:14" ht="12" customHeight="1">
      <c r="A21" s="220" t="s">
        <v>28</v>
      </c>
      <c r="B21" s="177">
        <v>4581</v>
      </c>
      <c r="C21" s="177">
        <v>1387</v>
      </c>
      <c r="D21" s="177">
        <v>619</v>
      </c>
      <c r="E21" s="177">
        <v>515</v>
      </c>
      <c r="F21" s="177">
        <v>1121</v>
      </c>
      <c r="G21" s="177">
        <v>587</v>
      </c>
      <c r="H21" s="177">
        <v>354</v>
      </c>
      <c r="I21" s="177">
        <f t="shared" si="1"/>
        <v>2508</v>
      </c>
      <c r="J21" s="177">
        <f t="shared" si="2"/>
        <v>1206</v>
      </c>
      <c r="K21" s="172">
        <f t="shared" si="3"/>
        <v>869</v>
      </c>
      <c r="M21" s="106"/>
      <c r="N21" s="106"/>
    </row>
    <row r="22" spans="1:14" ht="12" customHeight="1">
      <c r="A22" s="220" t="s">
        <v>42</v>
      </c>
      <c r="B22" s="177">
        <v>2640</v>
      </c>
      <c r="C22" s="177">
        <v>868</v>
      </c>
      <c r="D22" s="177">
        <v>215</v>
      </c>
      <c r="E22" s="177">
        <v>401</v>
      </c>
      <c r="F22" s="177">
        <v>626</v>
      </c>
      <c r="G22" s="177">
        <v>268</v>
      </c>
      <c r="H22" s="177">
        <v>261</v>
      </c>
      <c r="I22" s="177">
        <f t="shared" si="1"/>
        <v>1494</v>
      </c>
      <c r="J22" s="177">
        <f t="shared" si="2"/>
        <v>483</v>
      </c>
      <c r="K22" s="172">
        <f t="shared" si="3"/>
        <v>662</v>
      </c>
      <c r="M22" s="106"/>
      <c r="N22" s="106"/>
    </row>
    <row r="23" spans="1:14" ht="12" customHeight="1">
      <c r="A23" s="220" t="s">
        <v>18</v>
      </c>
      <c r="B23" s="177">
        <v>10430</v>
      </c>
      <c r="C23" s="177">
        <v>3361</v>
      </c>
      <c r="D23" s="177">
        <v>789</v>
      </c>
      <c r="E23" s="177">
        <v>1309</v>
      </c>
      <c r="F23" s="177">
        <v>2851</v>
      </c>
      <c r="G23" s="177">
        <v>1042</v>
      </c>
      <c r="H23" s="177">
        <v>1080</v>
      </c>
      <c r="I23" s="177">
        <f t="shared" si="1"/>
        <v>6212</v>
      </c>
      <c r="J23" s="177">
        <f t="shared" si="2"/>
        <v>1831</v>
      </c>
      <c r="K23" s="172">
        <f t="shared" si="3"/>
        <v>2389</v>
      </c>
      <c r="M23" s="106"/>
      <c r="N23" s="106"/>
    </row>
    <row r="24" spans="1:14" ht="12" customHeight="1">
      <c r="A24" s="220" t="s">
        <v>19</v>
      </c>
      <c r="B24" s="177">
        <v>4330</v>
      </c>
      <c r="C24" s="177">
        <v>1398</v>
      </c>
      <c r="D24" s="177">
        <v>344</v>
      </c>
      <c r="E24" s="177">
        <v>245</v>
      </c>
      <c r="F24" s="177">
        <v>1590</v>
      </c>
      <c r="G24" s="177">
        <v>421</v>
      </c>
      <c r="H24" s="177">
        <v>333</v>
      </c>
      <c r="I24" s="177">
        <f t="shared" si="1"/>
        <v>2988</v>
      </c>
      <c r="J24" s="177">
        <f t="shared" si="2"/>
        <v>765</v>
      </c>
      <c r="K24" s="172">
        <f t="shared" si="3"/>
        <v>578</v>
      </c>
      <c r="M24" s="106"/>
      <c r="N24" s="106"/>
    </row>
    <row r="25" spans="1:14" ht="12" customHeight="1">
      <c r="A25" s="220" t="s">
        <v>20</v>
      </c>
      <c r="B25" s="177">
        <v>1297</v>
      </c>
      <c r="C25" s="177">
        <v>501</v>
      </c>
      <c r="D25" s="177">
        <v>55</v>
      </c>
      <c r="E25" s="177">
        <v>50</v>
      </c>
      <c r="F25" s="177">
        <v>534</v>
      </c>
      <c r="G25" s="177">
        <v>74</v>
      </c>
      <c r="H25" s="177">
        <v>79</v>
      </c>
      <c r="I25" s="177">
        <f t="shared" si="1"/>
        <v>1035</v>
      </c>
      <c r="J25" s="177">
        <f t="shared" si="2"/>
        <v>129</v>
      </c>
      <c r="K25" s="172">
        <f t="shared" si="3"/>
        <v>129</v>
      </c>
      <c r="M25" s="106"/>
      <c r="N25" s="106"/>
    </row>
    <row r="26" spans="1:14" ht="12" customHeight="1">
      <c r="A26" s="220" t="s">
        <v>40</v>
      </c>
      <c r="B26" s="177">
        <v>2638</v>
      </c>
      <c r="C26" s="177">
        <v>864</v>
      </c>
      <c r="D26" s="177">
        <v>153</v>
      </c>
      <c r="E26" s="177">
        <v>179</v>
      </c>
      <c r="F26" s="177">
        <v>970</v>
      </c>
      <c r="G26" s="177">
        <v>202</v>
      </c>
      <c r="H26" s="177">
        <v>270</v>
      </c>
      <c r="I26" s="177">
        <f t="shared" si="1"/>
        <v>1834</v>
      </c>
      <c r="J26" s="177">
        <f t="shared" si="2"/>
        <v>355</v>
      </c>
      <c r="K26" s="172">
        <f t="shared" si="3"/>
        <v>449</v>
      </c>
      <c r="M26" s="106"/>
      <c r="N26" s="106"/>
    </row>
    <row r="27" spans="1:14" ht="12" customHeight="1">
      <c r="A27" s="220" t="s">
        <v>41</v>
      </c>
      <c r="B27" s="177">
        <v>1457</v>
      </c>
      <c r="C27" s="177">
        <v>455</v>
      </c>
      <c r="D27" s="177">
        <v>112</v>
      </c>
      <c r="E27" s="177">
        <v>78</v>
      </c>
      <c r="F27" s="177">
        <v>510</v>
      </c>
      <c r="G27" s="177">
        <v>130</v>
      </c>
      <c r="H27" s="177">
        <v>173</v>
      </c>
      <c r="I27" s="177">
        <f t="shared" si="1"/>
        <v>965</v>
      </c>
      <c r="J27" s="177">
        <f t="shared" si="2"/>
        <v>242</v>
      </c>
      <c r="K27" s="172">
        <f t="shared" si="3"/>
        <v>251</v>
      </c>
      <c r="M27" s="106"/>
      <c r="N27" s="106"/>
    </row>
    <row r="28" spans="1:14" ht="15" customHeight="1">
      <c r="A28" s="221" t="s">
        <v>21</v>
      </c>
      <c r="B28" s="179">
        <v>86250</v>
      </c>
      <c r="C28" s="179">
        <v>28639</v>
      </c>
      <c r="D28" s="179">
        <v>6465</v>
      </c>
      <c r="E28" s="179">
        <v>9470</v>
      </c>
      <c r="F28" s="179">
        <v>25616</v>
      </c>
      <c r="G28" s="179">
        <v>7466</v>
      </c>
      <c r="H28" s="179">
        <v>8595</v>
      </c>
      <c r="I28" s="179">
        <f t="shared" si="1"/>
        <v>54255</v>
      </c>
      <c r="J28" s="179">
        <f t="shared" si="2"/>
        <v>13931</v>
      </c>
      <c r="K28" s="174">
        <f t="shared" si="3"/>
        <v>18065</v>
      </c>
      <c r="M28" s="106"/>
      <c r="N28" s="106"/>
    </row>
    <row r="29" spans="1:14" ht="5.0999999999999996" customHeight="1">
      <c r="A29" s="104"/>
      <c r="B29" s="44"/>
      <c r="C29" s="44"/>
      <c r="D29" s="44"/>
      <c r="E29" s="44"/>
      <c r="F29" s="44"/>
      <c r="G29" s="44"/>
      <c r="H29" s="44"/>
      <c r="I29" s="44"/>
      <c r="J29" s="44"/>
      <c r="K29" s="44"/>
    </row>
    <row r="30" spans="1:14" s="76" customFormat="1" ht="9.6">
      <c r="A30" s="76" t="s">
        <v>158</v>
      </c>
      <c r="F30" s="105"/>
    </row>
    <row r="31" spans="1:14" ht="4.5" customHeight="1"/>
    <row r="32" spans="1:14" ht="12.75" customHeight="1">
      <c r="A32" s="564" t="s">
        <v>60</v>
      </c>
      <c r="B32" s="566" t="s">
        <v>33</v>
      </c>
      <c r="C32" s="562" t="s">
        <v>6</v>
      </c>
      <c r="D32" s="562"/>
      <c r="E32" s="562"/>
      <c r="F32" s="562" t="s">
        <v>7</v>
      </c>
      <c r="G32" s="562"/>
      <c r="H32" s="562"/>
      <c r="I32" s="562" t="s">
        <v>8</v>
      </c>
      <c r="J32" s="562"/>
      <c r="K32" s="563"/>
    </row>
    <row r="33" spans="1:11" ht="12.75" customHeight="1">
      <c r="A33" s="565"/>
      <c r="B33" s="567"/>
      <c r="C33" s="222" t="s">
        <v>55</v>
      </c>
      <c r="D33" s="222" t="s">
        <v>56</v>
      </c>
      <c r="E33" s="222" t="s">
        <v>57</v>
      </c>
      <c r="F33" s="222" t="s">
        <v>55</v>
      </c>
      <c r="G33" s="222" t="s">
        <v>56</v>
      </c>
      <c r="H33" s="222" t="s">
        <v>57</v>
      </c>
      <c r="I33" s="222" t="s">
        <v>55</v>
      </c>
      <c r="J33" s="222" t="s">
        <v>56</v>
      </c>
      <c r="K33" s="223" t="s">
        <v>57</v>
      </c>
    </row>
    <row r="34" spans="1:11" ht="12" customHeight="1">
      <c r="A34" s="220" t="s">
        <v>9</v>
      </c>
      <c r="B34" s="177">
        <f>B9</f>
        <v>9561</v>
      </c>
      <c r="C34" s="180">
        <f>C9/$B9*100</f>
        <v>33.103231879510517</v>
      </c>
      <c r="D34" s="180">
        <f t="shared" ref="D34:K34" si="4">D9/$B9*100</f>
        <v>7.00763518460412</v>
      </c>
      <c r="E34" s="180">
        <f t="shared" si="4"/>
        <v>12.896140571069973</v>
      </c>
      <c r="F34" s="180">
        <f t="shared" si="4"/>
        <v>28.229264721263466</v>
      </c>
      <c r="G34" s="180">
        <f t="shared" si="4"/>
        <v>7.8443677439598378</v>
      </c>
      <c r="H34" s="180">
        <f t="shared" si="4"/>
        <v>10.929819056584039</v>
      </c>
      <c r="I34" s="180">
        <f t="shared" si="4"/>
        <v>61.332496600773979</v>
      </c>
      <c r="J34" s="180">
        <f t="shared" si="4"/>
        <v>14.852002928563957</v>
      </c>
      <c r="K34" s="206">
        <f t="shared" si="4"/>
        <v>23.825959627654012</v>
      </c>
    </row>
    <row r="35" spans="1:11" ht="12" customHeight="1">
      <c r="A35" s="220" t="s">
        <v>10</v>
      </c>
      <c r="B35" s="177">
        <f t="shared" ref="B35:B52" si="5">B10</f>
        <v>1549</v>
      </c>
      <c r="C35" s="180">
        <f t="shared" ref="C35:K35" si="6">C10/$B10*100</f>
        <v>35.635894125242089</v>
      </c>
      <c r="D35" s="180">
        <f t="shared" si="6"/>
        <v>5.874757908327954</v>
      </c>
      <c r="E35" s="180">
        <f t="shared" si="6"/>
        <v>5.6810845706907687</v>
      </c>
      <c r="F35" s="180">
        <f t="shared" si="6"/>
        <v>34.732085216268558</v>
      </c>
      <c r="G35" s="180">
        <f t="shared" si="6"/>
        <v>7.6823757262750165</v>
      </c>
      <c r="H35" s="180">
        <f t="shared" si="6"/>
        <v>10.329244673983215</v>
      </c>
      <c r="I35" s="180">
        <f t="shared" si="6"/>
        <v>70.367979341510662</v>
      </c>
      <c r="J35" s="180">
        <f t="shared" si="6"/>
        <v>13.55713363460297</v>
      </c>
      <c r="K35" s="206">
        <f t="shared" si="6"/>
        <v>16.010329244673983</v>
      </c>
    </row>
    <row r="36" spans="1:11" ht="12" customHeight="1">
      <c r="A36" s="220" t="s">
        <v>23</v>
      </c>
      <c r="B36" s="177">
        <f t="shared" si="5"/>
        <v>1629</v>
      </c>
      <c r="C36" s="180">
        <f t="shared" ref="C36:K36" si="7">C11/$B11*100</f>
        <v>35.727440147329645</v>
      </c>
      <c r="D36" s="180">
        <f t="shared" si="7"/>
        <v>3.6832412523020261</v>
      </c>
      <c r="E36" s="180">
        <f t="shared" si="7"/>
        <v>8.0417434008594224</v>
      </c>
      <c r="F36" s="180">
        <f t="shared" si="7"/>
        <v>36.525475751995089</v>
      </c>
      <c r="G36" s="180">
        <f t="shared" si="7"/>
        <v>5.0951503990178022</v>
      </c>
      <c r="H36" s="180">
        <f t="shared" si="7"/>
        <v>10.742786985880908</v>
      </c>
      <c r="I36" s="180">
        <f t="shared" si="7"/>
        <v>72.252915899324748</v>
      </c>
      <c r="J36" s="180">
        <f t="shared" si="7"/>
        <v>8.7783916513198275</v>
      </c>
      <c r="K36" s="206">
        <f t="shared" si="7"/>
        <v>18.784530386740332</v>
      </c>
    </row>
    <row r="37" spans="1:11" ht="12" customHeight="1">
      <c r="A37" s="220" t="s">
        <v>11</v>
      </c>
      <c r="B37" s="177">
        <f t="shared" si="5"/>
        <v>14510</v>
      </c>
      <c r="C37" s="180">
        <f t="shared" ref="C37:K37" si="8">C12/$B12*100</f>
        <v>35.044796691936597</v>
      </c>
      <c r="D37" s="180">
        <f t="shared" si="8"/>
        <v>6.9400413507925567</v>
      </c>
      <c r="E37" s="180">
        <f t="shared" si="8"/>
        <v>12.722260509993108</v>
      </c>
      <c r="F37" s="180">
        <f t="shared" si="8"/>
        <v>27.643004824259133</v>
      </c>
      <c r="G37" s="180">
        <f t="shared" si="8"/>
        <v>7.3673328738800823</v>
      </c>
      <c r="H37" s="180">
        <f t="shared" si="8"/>
        <v>10.303239145416953</v>
      </c>
      <c r="I37" s="180">
        <f t="shared" si="8"/>
        <v>62.687801516195726</v>
      </c>
      <c r="J37" s="180">
        <f t="shared" si="8"/>
        <v>14.307374224672639</v>
      </c>
      <c r="K37" s="206">
        <f t="shared" si="8"/>
        <v>23.025499655410062</v>
      </c>
    </row>
    <row r="38" spans="1:11" ht="12" customHeight="1">
      <c r="A38" s="220" t="s">
        <v>12</v>
      </c>
      <c r="B38" s="177">
        <f t="shared" si="5"/>
        <v>2982</v>
      </c>
      <c r="C38" s="180">
        <f t="shared" ref="C38:K38" si="9">C13/$B13*100</f>
        <v>31.857813547954393</v>
      </c>
      <c r="D38" s="180">
        <f t="shared" si="9"/>
        <v>9.1884641180415816</v>
      </c>
      <c r="E38" s="180">
        <f t="shared" si="9"/>
        <v>10.093896713615024</v>
      </c>
      <c r="F38" s="180">
        <f t="shared" si="9"/>
        <v>27.833668678739098</v>
      </c>
      <c r="G38" s="180">
        <f t="shared" si="9"/>
        <v>10.160965794768611</v>
      </c>
      <c r="H38" s="180">
        <f t="shared" si="9"/>
        <v>10.831656606304493</v>
      </c>
      <c r="I38" s="180">
        <f t="shared" si="9"/>
        <v>59.691482226693495</v>
      </c>
      <c r="J38" s="180">
        <f t="shared" si="9"/>
        <v>19.349429912810194</v>
      </c>
      <c r="K38" s="206">
        <f t="shared" si="9"/>
        <v>20.925553319919519</v>
      </c>
    </row>
    <row r="39" spans="1:11" ht="12" customHeight="1">
      <c r="A39" s="220" t="s">
        <v>13</v>
      </c>
      <c r="B39" s="177">
        <f t="shared" si="5"/>
        <v>2724</v>
      </c>
      <c r="C39" s="180">
        <f t="shared" ref="C39:K39" si="10">C14/$B14*100</f>
        <v>33.039647577092509</v>
      </c>
      <c r="D39" s="180">
        <f t="shared" si="10"/>
        <v>4.2951541850220263</v>
      </c>
      <c r="E39" s="180">
        <f t="shared" si="10"/>
        <v>9.1776798825256982</v>
      </c>
      <c r="F39" s="180">
        <f t="shared" si="10"/>
        <v>36.196769456681352</v>
      </c>
      <c r="G39" s="180">
        <f t="shared" si="10"/>
        <v>5.9471365638766516</v>
      </c>
      <c r="H39" s="180">
        <f t="shared" si="10"/>
        <v>11.380323054331864</v>
      </c>
      <c r="I39" s="180">
        <f t="shared" si="10"/>
        <v>69.236417033773861</v>
      </c>
      <c r="J39" s="180">
        <f t="shared" si="10"/>
        <v>10.242290748898679</v>
      </c>
      <c r="K39" s="206">
        <f t="shared" si="10"/>
        <v>20.558002936857562</v>
      </c>
    </row>
    <row r="40" spans="1:11" ht="12" customHeight="1">
      <c r="A40" s="220" t="s">
        <v>14</v>
      </c>
      <c r="B40" s="177">
        <f t="shared" si="5"/>
        <v>4615</v>
      </c>
      <c r="C40" s="180">
        <f t="shared" ref="C40:K40" si="11">C15/$B15*100</f>
        <v>30.314192849404115</v>
      </c>
      <c r="D40" s="180">
        <f t="shared" si="11"/>
        <v>10.162513542795233</v>
      </c>
      <c r="E40" s="180">
        <f t="shared" si="11"/>
        <v>8.8624052004333702</v>
      </c>
      <c r="F40" s="180">
        <f t="shared" si="11"/>
        <v>29.425785482123512</v>
      </c>
      <c r="G40" s="180">
        <f t="shared" si="11"/>
        <v>12.156013001083425</v>
      </c>
      <c r="H40" s="180">
        <f t="shared" si="11"/>
        <v>9.0574214517876488</v>
      </c>
      <c r="I40" s="180">
        <f t="shared" si="11"/>
        <v>59.739978331527631</v>
      </c>
      <c r="J40" s="180">
        <f t="shared" si="11"/>
        <v>22.318526543878654</v>
      </c>
      <c r="K40" s="206">
        <f t="shared" si="11"/>
        <v>17.919826652221019</v>
      </c>
    </row>
    <row r="41" spans="1:11" ht="12" customHeight="1">
      <c r="A41" s="220" t="s">
        <v>15</v>
      </c>
      <c r="B41" s="177">
        <f t="shared" si="5"/>
        <v>1566</v>
      </c>
      <c r="C41" s="180">
        <f t="shared" ref="C41:K41" si="12">C16/$B16*100</f>
        <v>34.993614303959134</v>
      </c>
      <c r="D41" s="180">
        <f t="shared" si="12"/>
        <v>4.2784163473818646</v>
      </c>
      <c r="E41" s="180">
        <f t="shared" si="12"/>
        <v>7.9821200510855688</v>
      </c>
      <c r="F41" s="180">
        <f t="shared" si="12"/>
        <v>35.440613026819925</v>
      </c>
      <c r="G41" s="180">
        <f t="shared" si="12"/>
        <v>7.088122605363985</v>
      </c>
      <c r="H41" s="180">
        <f t="shared" si="12"/>
        <v>10.280970625798211</v>
      </c>
      <c r="I41" s="180">
        <f t="shared" si="12"/>
        <v>70.434227330779052</v>
      </c>
      <c r="J41" s="180">
        <f t="shared" si="12"/>
        <v>11.36653895274585</v>
      </c>
      <c r="K41" s="206">
        <f t="shared" si="12"/>
        <v>18.263090676883781</v>
      </c>
    </row>
    <row r="42" spans="1:11" ht="12" customHeight="1">
      <c r="A42" s="220" t="s">
        <v>5</v>
      </c>
      <c r="B42" s="177">
        <f t="shared" si="5"/>
        <v>5939</v>
      </c>
      <c r="C42" s="180">
        <f t="shared" ref="C42:K42" si="13">C17/$B17*100</f>
        <v>32.934837514733118</v>
      </c>
      <c r="D42" s="180">
        <f t="shared" si="13"/>
        <v>10.47314362687321</v>
      </c>
      <c r="E42" s="180">
        <f t="shared" si="13"/>
        <v>10.47314362687321</v>
      </c>
      <c r="F42" s="180">
        <f t="shared" si="13"/>
        <v>26.233372621653476</v>
      </c>
      <c r="G42" s="180">
        <f t="shared" si="13"/>
        <v>12.106415221417748</v>
      </c>
      <c r="H42" s="180">
        <f t="shared" si="13"/>
        <v>7.7959252399393844</v>
      </c>
      <c r="I42" s="180">
        <f t="shared" si="13"/>
        <v>59.168210136386598</v>
      </c>
      <c r="J42" s="180">
        <f t="shared" si="13"/>
        <v>22.579558848290958</v>
      </c>
      <c r="K42" s="206">
        <f t="shared" si="13"/>
        <v>18.269068866812592</v>
      </c>
    </row>
    <row r="43" spans="1:11" ht="12" customHeight="1">
      <c r="A43" s="220" t="s">
        <v>16</v>
      </c>
      <c r="B43" s="177">
        <f t="shared" si="5"/>
        <v>3572</v>
      </c>
      <c r="C43" s="180">
        <f t="shared" ref="C43:K43" si="14">C18/$B18*100</f>
        <v>34.098544232922734</v>
      </c>
      <c r="D43" s="180">
        <f t="shared" si="14"/>
        <v>4.4792833146696527</v>
      </c>
      <c r="E43" s="180">
        <f t="shared" si="14"/>
        <v>9.2105263157894726</v>
      </c>
      <c r="F43" s="180">
        <f t="shared" si="14"/>
        <v>34.742441209406493</v>
      </c>
      <c r="G43" s="180">
        <f t="shared" si="14"/>
        <v>6.1590145576707727</v>
      </c>
      <c r="H43" s="180">
        <f t="shared" si="14"/>
        <v>11.338185890257559</v>
      </c>
      <c r="I43" s="180">
        <f t="shared" si="14"/>
        <v>68.840985442329227</v>
      </c>
      <c r="J43" s="180">
        <f t="shared" si="14"/>
        <v>10.638297872340425</v>
      </c>
      <c r="K43" s="206">
        <f t="shared" si="14"/>
        <v>20.548712206047032</v>
      </c>
    </row>
    <row r="44" spans="1:11" ht="12" customHeight="1">
      <c r="A44" s="220" t="s">
        <v>17</v>
      </c>
      <c r="B44" s="177">
        <f t="shared" si="5"/>
        <v>1642</v>
      </c>
      <c r="C44" s="180">
        <f t="shared" ref="C44:K44" si="15">C19/$B19*100</f>
        <v>33.252131546894034</v>
      </c>
      <c r="D44" s="180">
        <f t="shared" si="15"/>
        <v>5.9683313032886725</v>
      </c>
      <c r="E44" s="180">
        <f t="shared" si="15"/>
        <v>12.971985383678442</v>
      </c>
      <c r="F44" s="180">
        <f t="shared" si="15"/>
        <v>29.598051157125454</v>
      </c>
      <c r="G44" s="180">
        <f t="shared" si="15"/>
        <v>7.4299634591961023</v>
      </c>
      <c r="H44" s="180">
        <f t="shared" si="15"/>
        <v>10.779537149817296</v>
      </c>
      <c r="I44" s="180">
        <f t="shared" si="15"/>
        <v>62.850182704019488</v>
      </c>
      <c r="J44" s="180">
        <f t="shared" si="15"/>
        <v>13.398294762484774</v>
      </c>
      <c r="K44" s="206">
        <f t="shared" si="15"/>
        <v>23.751522533495738</v>
      </c>
    </row>
    <row r="45" spans="1:11" ht="12" customHeight="1">
      <c r="A45" s="220" t="s">
        <v>24</v>
      </c>
      <c r="B45" s="177">
        <f t="shared" si="5"/>
        <v>8588</v>
      </c>
      <c r="C45" s="180">
        <f t="shared" ref="C45:K45" si="16">C20/$B20*100</f>
        <v>33.802980903586402</v>
      </c>
      <c r="D45" s="180">
        <f t="shared" si="16"/>
        <v>6.3344201210992086</v>
      </c>
      <c r="E45" s="180">
        <f t="shared" si="16"/>
        <v>13.285980437820214</v>
      </c>
      <c r="F45" s="180">
        <f t="shared" si="16"/>
        <v>29.797391709361897</v>
      </c>
      <c r="G45" s="180">
        <f t="shared" si="16"/>
        <v>6.1131811830461107</v>
      </c>
      <c r="H45" s="180">
        <f t="shared" si="16"/>
        <v>10.67768979972054</v>
      </c>
      <c r="I45" s="180">
        <f t="shared" si="16"/>
        <v>63.600372612948298</v>
      </c>
      <c r="J45" s="180">
        <f t="shared" si="16"/>
        <v>12.447601304145319</v>
      </c>
      <c r="K45" s="206">
        <f t="shared" si="16"/>
        <v>23.963670237540754</v>
      </c>
    </row>
    <row r="46" spans="1:11" ht="12" customHeight="1">
      <c r="A46" s="220" t="s">
        <v>28</v>
      </c>
      <c r="B46" s="177">
        <f t="shared" si="5"/>
        <v>4581</v>
      </c>
      <c r="C46" s="180">
        <f t="shared" ref="C46:K46" si="17">C21/$B21*100</f>
        <v>30.277232045404933</v>
      </c>
      <c r="D46" s="180">
        <f t="shared" si="17"/>
        <v>13.512333551626282</v>
      </c>
      <c r="E46" s="180">
        <f t="shared" si="17"/>
        <v>11.242086880593757</v>
      </c>
      <c r="F46" s="180">
        <f t="shared" si="17"/>
        <v>24.470639598340973</v>
      </c>
      <c r="G46" s="180">
        <f t="shared" si="17"/>
        <v>12.813796114385505</v>
      </c>
      <c r="H46" s="180">
        <f t="shared" si="17"/>
        <v>7.7275703994760967</v>
      </c>
      <c r="I46" s="180">
        <f t="shared" si="17"/>
        <v>54.747871643745903</v>
      </c>
      <c r="J46" s="180">
        <f t="shared" si="17"/>
        <v>26.326129666011788</v>
      </c>
      <c r="K46" s="206">
        <f t="shared" si="17"/>
        <v>18.969657280069853</v>
      </c>
    </row>
    <row r="47" spans="1:11" ht="12" customHeight="1">
      <c r="A47" s="220" t="s">
        <v>42</v>
      </c>
      <c r="B47" s="177">
        <f t="shared" si="5"/>
        <v>2640</v>
      </c>
      <c r="C47" s="180">
        <f t="shared" ref="C47:K47" si="18">C22/$B22*100</f>
        <v>32.878787878787882</v>
      </c>
      <c r="D47" s="180">
        <f t="shared" si="18"/>
        <v>8.1439393939393945</v>
      </c>
      <c r="E47" s="180">
        <f t="shared" si="18"/>
        <v>15.189393939393939</v>
      </c>
      <c r="F47" s="180">
        <f t="shared" si="18"/>
        <v>23.712121212121211</v>
      </c>
      <c r="G47" s="180">
        <f t="shared" si="18"/>
        <v>10.151515151515152</v>
      </c>
      <c r="H47" s="180">
        <f t="shared" si="18"/>
        <v>9.8863636363636367</v>
      </c>
      <c r="I47" s="180">
        <f t="shared" si="18"/>
        <v>56.590909090909093</v>
      </c>
      <c r="J47" s="180">
        <f t="shared" si="18"/>
        <v>18.295454545454547</v>
      </c>
      <c r="K47" s="206">
        <f t="shared" si="18"/>
        <v>25.075757575757574</v>
      </c>
    </row>
    <row r="48" spans="1:11" ht="12" customHeight="1">
      <c r="A48" s="220" t="s">
        <v>18</v>
      </c>
      <c r="B48" s="177">
        <f t="shared" si="5"/>
        <v>10430</v>
      </c>
      <c r="C48" s="180">
        <f t="shared" ref="C48:K48" si="19">C23/$B23*100</f>
        <v>32.224352828379679</v>
      </c>
      <c r="D48" s="180">
        <f t="shared" si="19"/>
        <v>7.5647171620325988</v>
      </c>
      <c r="E48" s="180">
        <f t="shared" si="19"/>
        <v>12.550335570469798</v>
      </c>
      <c r="F48" s="180">
        <f t="shared" si="19"/>
        <v>27.334611697027807</v>
      </c>
      <c r="G48" s="180">
        <f t="shared" si="19"/>
        <v>9.9904122722914668</v>
      </c>
      <c r="H48" s="180">
        <f t="shared" si="19"/>
        <v>10.354745925215724</v>
      </c>
      <c r="I48" s="180">
        <f t="shared" si="19"/>
        <v>59.558964525407475</v>
      </c>
      <c r="J48" s="180">
        <f t="shared" si="19"/>
        <v>17.555129434324066</v>
      </c>
      <c r="K48" s="206">
        <f t="shared" si="19"/>
        <v>22.905081495685522</v>
      </c>
    </row>
    <row r="49" spans="1:11" ht="12" customHeight="1">
      <c r="A49" s="220" t="s">
        <v>19</v>
      </c>
      <c r="B49" s="177">
        <f t="shared" si="5"/>
        <v>4330</v>
      </c>
      <c r="C49" s="180">
        <f t="shared" ref="C49:K49" si="20">C24/$B24*100</f>
        <v>32.286374133949195</v>
      </c>
      <c r="D49" s="180">
        <f t="shared" si="20"/>
        <v>7.9445727482678992</v>
      </c>
      <c r="E49" s="180">
        <f t="shared" si="20"/>
        <v>5.6581986143187066</v>
      </c>
      <c r="F49" s="180">
        <f t="shared" si="20"/>
        <v>36.720554272517319</v>
      </c>
      <c r="G49" s="180">
        <f t="shared" si="20"/>
        <v>9.7228637413394914</v>
      </c>
      <c r="H49" s="180">
        <f t="shared" si="20"/>
        <v>7.690531177829099</v>
      </c>
      <c r="I49" s="180">
        <f t="shared" si="20"/>
        <v>69.006928406466514</v>
      </c>
      <c r="J49" s="180">
        <f t="shared" si="20"/>
        <v>17.66743648960739</v>
      </c>
      <c r="K49" s="206">
        <f t="shared" si="20"/>
        <v>13.348729792147807</v>
      </c>
    </row>
    <row r="50" spans="1:11" ht="12" customHeight="1">
      <c r="A50" s="220" t="s">
        <v>20</v>
      </c>
      <c r="B50" s="177">
        <f t="shared" si="5"/>
        <v>1297</v>
      </c>
      <c r="C50" s="180">
        <f t="shared" ref="C50:K50" si="21">C25/$B25*100</f>
        <v>38.627602158828068</v>
      </c>
      <c r="D50" s="180">
        <f t="shared" si="21"/>
        <v>4.2405551272166537</v>
      </c>
      <c r="E50" s="180">
        <f t="shared" si="21"/>
        <v>3.8550501156515038</v>
      </c>
      <c r="F50" s="180">
        <f t="shared" si="21"/>
        <v>41.17193523515806</v>
      </c>
      <c r="G50" s="180">
        <f t="shared" si="21"/>
        <v>5.7054741711642247</v>
      </c>
      <c r="H50" s="180">
        <f t="shared" si="21"/>
        <v>6.0909791827293756</v>
      </c>
      <c r="I50" s="180">
        <f t="shared" si="21"/>
        <v>79.799537393986114</v>
      </c>
      <c r="J50" s="180">
        <f t="shared" si="21"/>
        <v>9.9460292983808785</v>
      </c>
      <c r="K50" s="206">
        <f t="shared" si="21"/>
        <v>9.9460292983808785</v>
      </c>
    </row>
    <row r="51" spans="1:11" ht="12" customHeight="1">
      <c r="A51" s="220" t="s">
        <v>40</v>
      </c>
      <c r="B51" s="177">
        <f t="shared" si="5"/>
        <v>2638</v>
      </c>
      <c r="C51" s="180">
        <f t="shared" ref="C51:K51" si="22">C26/$B26*100</f>
        <v>32.752084912812734</v>
      </c>
      <c r="D51" s="180">
        <f t="shared" si="22"/>
        <v>5.7998483699772558</v>
      </c>
      <c r="E51" s="180">
        <f t="shared" si="22"/>
        <v>6.7854435178165282</v>
      </c>
      <c r="F51" s="180">
        <f t="shared" si="22"/>
        <v>36.770280515542076</v>
      </c>
      <c r="G51" s="180">
        <f t="shared" si="22"/>
        <v>7.6573161485974222</v>
      </c>
      <c r="H51" s="180">
        <f t="shared" si="22"/>
        <v>10.235026535253979</v>
      </c>
      <c r="I51" s="180">
        <f t="shared" si="22"/>
        <v>69.522365428354817</v>
      </c>
      <c r="J51" s="180">
        <f t="shared" si="22"/>
        <v>13.457164518574677</v>
      </c>
      <c r="K51" s="206">
        <f t="shared" si="22"/>
        <v>17.020470053070508</v>
      </c>
    </row>
    <row r="52" spans="1:11" ht="12" customHeight="1">
      <c r="A52" s="220" t="s">
        <v>41</v>
      </c>
      <c r="B52" s="177">
        <f t="shared" si="5"/>
        <v>1457</v>
      </c>
      <c r="C52" s="180">
        <f t="shared" ref="C52:K52" si="23">C27/$B27*100</f>
        <v>31.228551818805766</v>
      </c>
      <c r="D52" s="180">
        <f t="shared" si="23"/>
        <v>7.6870281400137266</v>
      </c>
      <c r="E52" s="180">
        <f t="shared" si="23"/>
        <v>5.353466026080989</v>
      </c>
      <c r="F52" s="180">
        <f t="shared" si="23"/>
        <v>35.00343170899108</v>
      </c>
      <c r="G52" s="180">
        <f t="shared" si="23"/>
        <v>8.9224433768016471</v>
      </c>
      <c r="H52" s="180">
        <f t="shared" si="23"/>
        <v>11.873713109128346</v>
      </c>
      <c r="I52" s="180">
        <f t="shared" si="23"/>
        <v>66.231983527796842</v>
      </c>
      <c r="J52" s="180">
        <f t="shared" si="23"/>
        <v>16.609471516815375</v>
      </c>
      <c r="K52" s="206">
        <f t="shared" si="23"/>
        <v>17.227179135209333</v>
      </c>
    </row>
    <row r="53" spans="1:11" ht="15" customHeight="1">
      <c r="A53" s="221" t="s">
        <v>21</v>
      </c>
      <c r="B53" s="179">
        <f>B28</f>
        <v>86250</v>
      </c>
      <c r="C53" s="181">
        <f t="shared" ref="C53:K53" si="24">C28/$B28*100</f>
        <v>33.204637681159419</v>
      </c>
      <c r="D53" s="181">
        <f t="shared" si="24"/>
        <v>7.4956521739130437</v>
      </c>
      <c r="E53" s="181">
        <f t="shared" si="24"/>
        <v>10.979710144927536</v>
      </c>
      <c r="F53" s="181">
        <f t="shared" si="24"/>
        <v>29.699710144927536</v>
      </c>
      <c r="G53" s="181">
        <f t="shared" si="24"/>
        <v>8.6562318840579717</v>
      </c>
      <c r="H53" s="181">
        <f t="shared" si="24"/>
        <v>9.965217391304348</v>
      </c>
      <c r="I53" s="181">
        <f t="shared" si="24"/>
        <v>62.904347826086962</v>
      </c>
      <c r="J53" s="181">
        <f t="shared" si="24"/>
        <v>16.151884057971014</v>
      </c>
      <c r="K53" s="207">
        <f t="shared" si="24"/>
        <v>20.944927536231884</v>
      </c>
    </row>
    <row r="54" spans="1:11" ht="5.0999999999999996" customHeight="1">
      <c r="A54" s="104"/>
      <c r="B54" s="44"/>
      <c r="C54" s="33"/>
      <c r="D54" s="33"/>
      <c r="E54" s="33"/>
      <c r="F54" s="33"/>
      <c r="G54" s="33"/>
      <c r="H54" s="33"/>
      <c r="I54" s="33"/>
      <c r="J54" s="33"/>
      <c r="K54" s="33"/>
    </row>
    <row r="55" spans="1:11" s="76" customFormat="1" ht="9.6">
      <c r="A55" s="76" t="s">
        <v>158</v>
      </c>
      <c r="F55" s="105"/>
    </row>
  </sheetData>
  <mergeCells count="10">
    <mergeCell ref="I7:K7"/>
    <mergeCell ref="A7:A8"/>
    <mergeCell ref="B7:B8"/>
    <mergeCell ref="C7:E7"/>
    <mergeCell ref="F7:H7"/>
    <mergeCell ref="I32:K32"/>
    <mergeCell ref="A32:A33"/>
    <mergeCell ref="B32:B33"/>
    <mergeCell ref="C32:E32"/>
    <mergeCell ref="F32:H32"/>
  </mergeCells>
  <phoneticPr fontId="6" type="noConversion"/>
  <hyperlinks>
    <hyperlink ref="K1" location="F!A1" display="Retour au menu" xr:uid="{00000000-0004-0000-0900-000000000000}"/>
  </hyperlinks>
  <pageMargins left="0.7" right="0.7" top="0.75" bottom="0.75" header="0.3" footer="0.3"/>
  <pageSetup paperSize="9" scale="88" fitToHeight="2" orientation="landscape" r:id="rId1"/>
  <headerFooter alignWithMargins="0">
    <oddFooter>&amp;L&amp;8&amp;K002060Le marché du travail bruxellois : Données statistiques - Caractéristiques des communes de la Région bruxelloise
Elaboration : view.brussels, www.actiris.be&amp;R&amp;8F &amp;P</oddFooter>
  </headerFooter>
  <rowBreaks count="1" manualBreakCount="1">
    <brk id="30"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93"/>
  <sheetViews>
    <sheetView showGridLines="0" zoomScaleNormal="100" zoomScaleSheetLayoutView="80" workbookViewId="0"/>
  </sheetViews>
  <sheetFormatPr baseColWidth="10" defaultColWidth="9.109375" defaultRowHeight="10.199999999999999"/>
  <cols>
    <col min="1" max="1" width="18.6640625" style="31" customWidth="1"/>
    <col min="2" max="26" width="7.6640625" style="31" customWidth="1"/>
    <col min="27" max="16384" width="9.109375" style="31"/>
  </cols>
  <sheetData>
    <row r="1" spans="1:26" ht="22.8">
      <c r="A1" s="70" t="s">
        <v>109</v>
      </c>
      <c r="V1" s="68"/>
      <c r="W1" s="68"/>
      <c r="X1" s="68"/>
      <c r="Y1" s="68"/>
      <c r="Z1" s="68" t="s">
        <v>107</v>
      </c>
    </row>
    <row r="2" spans="1:26" ht="3" customHeight="1"/>
    <row r="3" spans="1:26" s="80" customFormat="1" ht="15.75" customHeight="1">
      <c r="A3" s="81" t="s">
        <v>115</v>
      </c>
    </row>
    <row r="4" spans="1:26" s="80" customFormat="1" ht="4.5" customHeight="1">
      <c r="A4" s="81"/>
    </row>
    <row r="5" spans="1:26" ht="19.5" customHeight="1">
      <c r="A5" s="120" t="s">
        <v>198</v>
      </c>
      <c r="B5" s="67"/>
      <c r="C5" s="67"/>
      <c r="D5" s="67"/>
      <c r="E5" s="67"/>
      <c r="F5" s="67"/>
      <c r="G5" s="67"/>
      <c r="H5" s="67"/>
      <c r="I5" s="67"/>
      <c r="J5" s="67"/>
      <c r="K5" s="67"/>
      <c r="L5" s="67"/>
      <c r="M5" s="67"/>
      <c r="N5" s="67"/>
      <c r="O5" s="67"/>
      <c r="P5" s="67"/>
      <c r="Q5" s="67"/>
      <c r="R5" s="67"/>
      <c r="S5" s="67"/>
      <c r="T5" s="67"/>
      <c r="U5" s="67"/>
      <c r="V5" s="67"/>
      <c r="W5" s="67"/>
      <c r="X5" s="67"/>
      <c r="Y5" s="67"/>
      <c r="Z5" s="67"/>
    </row>
    <row r="6" spans="1:26" s="32" customFormat="1" ht="4.5" customHeight="1"/>
    <row r="7" spans="1:26" s="32" customFormat="1" ht="18" customHeight="1">
      <c r="A7" s="202" t="s">
        <v>6</v>
      </c>
      <c r="B7" s="211">
        <v>1998</v>
      </c>
      <c r="C7" s="211">
        <v>1999</v>
      </c>
      <c r="D7" s="211">
        <v>2000</v>
      </c>
      <c r="E7" s="211">
        <v>2001</v>
      </c>
      <c r="F7" s="211">
        <v>2002</v>
      </c>
      <c r="G7" s="211">
        <v>2003</v>
      </c>
      <c r="H7" s="211">
        <v>2004</v>
      </c>
      <c r="I7" s="211">
        <v>2005</v>
      </c>
      <c r="J7" s="211">
        <v>2006</v>
      </c>
      <c r="K7" s="211">
        <v>2007</v>
      </c>
      <c r="L7" s="211">
        <v>2008</v>
      </c>
      <c r="M7" s="201">
        <v>2009</v>
      </c>
      <c r="N7" s="201">
        <v>2010</v>
      </c>
      <c r="O7" s="201">
        <v>2011</v>
      </c>
      <c r="P7" s="201">
        <v>2012</v>
      </c>
      <c r="Q7" s="365">
        <v>2013</v>
      </c>
      <c r="R7" s="365">
        <v>2014</v>
      </c>
      <c r="S7" s="391">
        <v>2015</v>
      </c>
      <c r="T7" s="387">
        <v>2016</v>
      </c>
      <c r="U7" s="462">
        <v>2017</v>
      </c>
      <c r="V7" s="432">
        <v>2018</v>
      </c>
      <c r="W7" s="464">
        <v>2019</v>
      </c>
      <c r="X7" s="497">
        <v>2020</v>
      </c>
      <c r="Y7" s="497">
        <v>2021</v>
      </c>
      <c r="Z7" s="497" t="s">
        <v>199</v>
      </c>
    </row>
    <row r="8" spans="1:26" ht="12" customHeight="1">
      <c r="A8" s="208" t="s">
        <v>9</v>
      </c>
      <c r="B8" s="224" t="s">
        <v>116</v>
      </c>
      <c r="C8" s="224" t="s">
        <v>116</v>
      </c>
      <c r="D8" s="224" t="s">
        <v>116</v>
      </c>
      <c r="E8" s="180">
        <v>17</v>
      </c>
      <c r="F8" s="180">
        <v>17.7</v>
      </c>
      <c r="G8" s="180">
        <v>19.275392437595123</v>
      </c>
      <c r="H8" s="180">
        <v>19.856160985639242</v>
      </c>
      <c r="I8" s="180">
        <v>20.238235649266962</v>
      </c>
      <c r="J8" s="180">
        <v>20.818344144280481</v>
      </c>
      <c r="K8" s="180">
        <v>20.311209448520888</v>
      </c>
      <c r="L8" s="180">
        <v>19.297239588679783</v>
      </c>
      <c r="M8" s="206">
        <v>20.900445815814951</v>
      </c>
      <c r="N8" s="206">
        <v>22.167517173607365</v>
      </c>
      <c r="O8" s="206">
        <v>21.87123628842869</v>
      </c>
      <c r="P8" s="206">
        <v>21.618941132312454</v>
      </c>
      <c r="Q8" s="206">
        <v>22.496590014847172</v>
      </c>
      <c r="R8" s="206">
        <v>21.781536315686118</v>
      </c>
      <c r="S8" s="206">
        <v>20.078760610334466</v>
      </c>
      <c r="T8" s="206">
        <v>18.773509780317347</v>
      </c>
      <c r="U8" s="206">
        <v>18.206718399302986</v>
      </c>
      <c r="V8" s="206">
        <v>17.321024765460681</v>
      </c>
      <c r="W8" s="206">
        <v>16.411591670432827</v>
      </c>
      <c r="X8" s="206">
        <v>16.192832333547642</v>
      </c>
      <c r="Y8" s="206">
        <v>16.100000000000001</v>
      </c>
      <c r="Z8" s="206">
        <v>15.629999999999999</v>
      </c>
    </row>
    <row r="9" spans="1:26" ht="12" customHeight="1">
      <c r="A9" s="208" t="s">
        <v>10</v>
      </c>
      <c r="B9" s="224" t="s">
        <v>116</v>
      </c>
      <c r="C9" s="224" t="s">
        <v>116</v>
      </c>
      <c r="D9" s="224" t="s">
        <v>116</v>
      </c>
      <c r="E9" s="180">
        <v>7.4</v>
      </c>
      <c r="F9" s="180">
        <v>8.1</v>
      </c>
      <c r="G9" s="180">
        <v>9.5000747054902241</v>
      </c>
      <c r="H9" s="180">
        <v>10.044900134212201</v>
      </c>
      <c r="I9" s="180">
        <v>9.8956371623527879</v>
      </c>
      <c r="J9" s="180">
        <v>10.030133407007298</v>
      </c>
      <c r="K9" s="180">
        <v>9.4905082109676666</v>
      </c>
      <c r="L9" s="180">
        <v>9.5936169803782985</v>
      </c>
      <c r="M9" s="206">
        <v>10.675508284286195</v>
      </c>
      <c r="N9" s="206">
        <v>11.047848402551571</v>
      </c>
      <c r="O9" s="206">
        <v>10.911896578840818</v>
      </c>
      <c r="P9" s="206">
        <v>11.043180668191564</v>
      </c>
      <c r="Q9" s="206">
        <v>11.697166900628424</v>
      </c>
      <c r="R9" s="206">
        <v>11.371605665789412</v>
      </c>
      <c r="S9" s="206">
        <v>10.673198325452217</v>
      </c>
      <c r="T9" s="206">
        <v>9.9099403422918844</v>
      </c>
      <c r="U9" s="206">
        <v>9.1636383250175584</v>
      </c>
      <c r="V9" s="206">
        <v>8.7965357753390823</v>
      </c>
      <c r="W9" s="206">
        <v>8.1806952988084483</v>
      </c>
      <c r="X9" s="206">
        <v>8.8304650727423049</v>
      </c>
      <c r="Y9" s="206">
        <v>9.0399999999999991</v>
      </c>
      <c r="Z9" s="206">
        <v>8.2600000000000016</v>
      </c>
    </row>
    <row r="10" spans="1:26" ht="12" customHeight="1">
      <c r="A10" s="208" t="s">
        <v>23</v>
      </c>
      <c r="B10" s="224" t="s">
        <v>116</v>
      </c>
      <c r="C10" s="224" t="s">
        <v>116</v>
      </c>
      <c r="D10" s="224" t="s">
        <v>116</v>
      </c>
      <c r="E10" s="180">
        <v>9.6999999999999993</v>
      </c>
      <c r="F10" s="180">
        <v>10.199999999999999</v>
      </c>
      <c r="G10" s="180">
        <v>11.733689886835478</v>
      </c>
      <c r="H10" s="180">
        <v>12.998192295411092</v>
      </c>
      <c r="I10" s="180">
        <v>13.555994986426064</v>
      </c>
      <c r="J10" s="180">
        <v>13.501955549747052</v>
      </c>
      <c r="K10" s="180">
        <v>13.39914225390527</v>
      </c>
      <c r="L10" s="180">
        <v>12.735672786369742</v>
      </c>
      <c r="M10" s="206">
        <v>13.840591853078507</v>
      </c>
      <c r="N10" s="206">
        <v>14.656332985689453</v>
      </c>
      <c r="O10" s="206">
        <v>14.766503674088286</v>
      </c>
      <c r="P10" s="206">
        <v>14.544966882869506</v>
      </c>
      <c r="Q10" s="206">
        <v>15.821343867023661</v>
      </c>
      <c r="R10" s="206">
        <v>14.785428746893148</v>
      </c>
      <c r="S10" s="206">
        <v>14.219659397634194</v>
      </c>
      <c r="T10" s="206">
        <v>13.852961054694985</v>
      </c>
      <c r="U10" s="206">
        <v>13.524819795778861</v>
      </c>
      <c r="V10" s="206">
        <v>13.378527630488609</v>
      </c>
      <c r="W10" s="206">
        <v>12.531743556983155</v>
      </c>
      <c r="X10" s="206">
        <v>12.889425228971929</v>
      </c>
      <c r="Y10" s="206">
        <v>13.320000000000002</v>
      </c>
      <c r="Z10" s="206">
        <v>12.31</v>
      </c>
    </row>
    <row r="11" spans="1:26" ht="12" customHeight="1">
      <c r="A11" s="208" t="s">
        <v>11</v>
      </c>
      <c r="B11" s="224" t="s">
        <v>116</v>
      </c>
      <c r="C11" s="224" t="s">
        <v>116</v>
      </c>
      <c r="D11" s="224" t="s">
        <v>116</v>
      </c>
      <c r="E11" s="180">
        <v>18.7</v>
      </c>
      <c r="F11" s="180">
        <v>19.7</v>
      </c>
      <c r="G11" s="180">
        <v>20.733887646677314</v>
      </c>
      <c r="H11" s="180">
        <v>21.092202409301148</v>
      </c>
      <c r="I11" s="180">
        <v>21.595939613036233</v>
      </c>
      <c r="J11" s="180">
        <v>21.780803709965316</v>
      </c>
      <c r="K11" s="180">
        <v>20.911280713219583</v>
      </c>
      <c r="L11" s="180">
        <v>19.616045257203009</v>
      </c>
      <c r="M11" s="206">
        <v>20.661783621830391</v>
      </c>
      <c r="N11" s="206">
        <v>21.888516737669832</v>
      </c>
      <c r="O11" s="206">
        <v>21.697655494150965</v>
      </c>
      <c r="P11" s="206">
        <v>21.473401241607551</v>
      </c>
      <c r="Q11" s="206">
        <v>22.291727801008474</v>
      </c>
      <c r="R11" s="206">
        <v>21.715297306392291</v>
      </c>
      <c r="S11" s="206">
        <v>20.264422249330806</v>
      </c>
      <c r="T11" s="206">
        <v>19.030752093067811</v>
      </c>
      <c r="U11" s="206">
        <v>17.843414530141569</v>
      </c>
      <c r="V11" s="206">
        <v>17.48764888854765</v>
      </c>
      <c r="W11" s="206">
        <v>16.525795024596089</v>
      </c>
      <c r="X11" s="206">
        <v>16.946717828440658</v>
      </c>
      <c r="Y11" s="206">
        <v>16.27</v>
      </c>
      <c r="Z11" s="206">
        <v>15.17</v>
      </c>
    </row>
    <row r="12" spans="1:26" ht="12" customHeight="1">
      <c r="A12" s="208" t="s">
        <v>12</v>
      </c>
      <c r="B12" s="224" t="s">
        <v>116</v>
      </c>
      <c r="C12" s="224" t="s">
        <v>116</v>
      </c>
      <c r="D12" s="224" t="s">
        <v>116</v>
      </c>
      <c r="E12" s="180">
        <v>14.9</v>
      </c>
      <c r="F12" s="180">
        <v>15.5</v>
      </c>
      <c r="G12" s="180">
        <v>16.106505472579823</v>
      </c>
      <c r="H12" s="180">
        <v>16.650736225513448</v>
      </c>
      <c r="I12" s="180">
        <v>16.656320022175187</v>
      </c>
      <c r="J12" s="180">
        <v>17.179255155215049</v>
      </c>
      <c r="K12" s="180">
        <v>16.272068510561709</v>
      </c>
      <c r="L12" s="180">
        <v>14.980098205963399</v>
      </c>
      <c r="M12" s="206">
        <v>16.474355058023647</v>
      </c>
      <c r="N12" s="206">
        <v>17.716035704031412</v>
      </c>
      <c r="O12" s="206">
        <v>18.0308157882295</v>
      </c>
      <c r="P12" s="206">
        <v>17.653633356786102</v>
      </c>
      <c r="Q12" s="206">
        <v>17.904315454392332</v>
      </c>
      <c r="R12" s="206">
        <v>17.373300420083989</v>
      </c>
      <c r="S12" s="206">
        <v>15.944066332690914</v>
      </c>
      <c r="T12" s="206">
        <v>14.679697734464281</v>
      </c>
      <c r="U12" s="206">
        <v>12.530760831949381</v>
      </c>
      <c r="V12" s="206">
        <v>12.358225986219045</v>
      </c>
      <c r="W12" s="206">
        <v>11.444793091414605</v>
      </c>
      <c r="X12" s="206">
        <v>11.540420713993942</v>
      </c>
      <c r="Y12" s="206">
        <v>11.52</v>
      </c>
      <c r="Z12" s="206">
        <v>11.01</v>
      </c>
    </row>
    <row r="13" spans="1:26" ht="12" customHeight="1">
      <c r="A13" s="208" t="s">
        <v>13</v>
      </c>
      <c r="B13" s="224" t="s">
        <v>116</v>
      </c>
      <c r="C13" s="224" t="s">
        <v>116</v>
      </c>
      <c r="D13" s="224" t="s">
        <v>116</v>
      </c>
      <c r="E13" s="180">
        <v>9.8000000000000007</v>
      </c>
      <c r="F13" s="180">
        <v>11.3</v>
      </c>
      <c r="G13" s="180">
        <v>12.042075116813395</v>
      </c>
      <c r="H13" s="180">
        <v>13.348274092745346</v>
      </c>
      <c r="I13" s="180">
        <v>13.598441475077379</v>
      </c>
      <c r="J13" s="180">
        <v>14.215257636973098</v>
      </c>
      <c r="K13" s="180">
        <v>13.594777831345365</v>
      </c>
      <c r="L13" s="180">
        <v>13.073519205449866</v>
      </c>
      <c r="M13" s="206">
        <v>15.585172684368539</v>
      </c>
      <c r="N13" s="206">
        <v>16.679378597936275</v>
      </c>
      <c r="O13" s="206">
        <v>16.798841063942284</v>
      </c>
      <c r="P13" s="206">
        <v>16.800715046742635</v>
      </c>
      <c r="Q13" s="206">
        <v>17.528016777209608</v>
      </c>
      <c r="R13" s="206">
        <v>17.054263396837307</v>
      </c>
      <c r="S13" s="206">
        <v>16.022961571692555</v>
      </c>
      <c r="T13" s="206">
        <v>14.839285066449023</v>
      </c>
      <c r="U13" s="206">
        <v>14.087757816393031</v>
      </c>
      <c r="V13" s="206">
        <v>13.901538980102741</v>
      </c>
      <c r="W13" s="206">
        <v>12.958429198195946</v>
      </c>
      <c r="X13" s="206">
        <v>13.026359478882171</v>
      </c>
      <c r="Y13" s="206">
        <v>12.740000000000002</v>
      </c>
      <c r="Z13" s="206">
        <v>12.049999999999999</v>
      </c>
    </row>
    <row r="14" spans="1:26" ht="12" customHeight="1">
      <c r="A14" s="208" t="s">
        <v>14</v>
      </c>
      <c r="B14" s="224" t="s">
        <v>116</v>
      </c>
      <c r="C14" s="224" t="s">
        <v>116</v>
      </c>
      <c r="D14" s="224" t="s">
        <v>116</v>
      </c>
      <c r="E14" s="180">
        <v>15.1</v>
      </c>
      <c r="F14" s="180">
        <v>16</v>
      </c>
      <c r="G14" s="180">
        <v>17.190470032413423</v>
      </c>
      <c r="H14" s="180">
        <v>17.575796409027429</v>
      </c>
      <c r="I14" s="180">
        <v>17.953263683106606</v>
      </c>
      <c r="J14" s="180">
        <v>18.5483571076463</v>
      </c>
      <c r="K14" s="180">
        <v>17.86600855007832</v>
      </c>
      <c r="L14" s="180">
        <v>16.946619047131872</v>
      </c>
      <c r="M14" s="206">
        <v>18.133837219712579</v>
      </c>
      <c r="N14" s="206">
        <v>19.502751742260443</v>
      </c>
      <c r="O14" s="206">
        <v>19.905329017527215</v>
      </c>
      <c r="P14" s="206">
        <v>20.316575979836415</v>
      </c>
      <c r="Q14" s="206">
        <v>21.304005498505425</v>
      </c>
      <c r="R14" s="206">
        <v>20.333412684935361</v>
      </c>
      <c r="S14" s="206">
        <v>18.558609101087029</v>
      </c>
      <c r="T14" s="206">
        <v>17.070124760000514</v>
      </c>
      <c r="U14" s="206">
        <v>16.866590727602283</v>
      </c>
      <c r="V14" s="206">
        <v>16.76115873968504</v>
      </c>
      <c r="W14" s="206">
        <v>16.105469007193047</v>
      </c>
      <c r="X14" s="206">
        <v>16.046677697130953</v>
      </c>
      <c r="Y14" s="206">
        <v>15.629999999999999</v>
      </c>
      <c r="Z14" s="206">
        <v>14.89</v>
      </c>
    </row>
    <row r="15" spans="1:26" ht="12" customHeight="1">
      <c r="A15" s="208" t="s">
        <v>15</v>
      </c>
      <c r="B15" s="224" t="s">
        <v>116</v>
      </c>
      <c r="C15" s="224" t="s">
        <v>116</v>
      </c>
      <c r="D15" s="224" t="s">
        <v>116</v>
      </c>
      <c r="E15" s="180">
        <v>10.4</v>
      </c>
      <c r="F15" s="180">
        <v>10.4</v>
      </c>
      <c r="G15" s="180">
        <v>11.443981103364392</v>
      </c>
      <c r="H15" s="180">
        <v>13.261752330565265</v>
      </c>
      <c r="I15" s="180">
        <v>13.619396839079409</v>
      </c>
      <c r="J15" s="180">
        <v>14.130548500183721</v>
      </c>
      <c r="K15" s="180">
        <v>13.899364961590244</v>
      </c>
      <c r="L15" s="180">
        <v>13.362159547421449</v>
      </c>
      <c r="M15" s="206">
        <v>14.346207137678283</v>
      </c>
      <c r="N15" s="206">
        <v>15.42857781371495</v>
      </c>
      <c r="O15" s="206">
        <v>15.560999008163497</v>
      </c>
      <c r="P15" s="206">
        <v>16.030098805740977</v>
      </c>
      <c r="Q15" s="206">
        <v>17.13864233697646</v>
      </c>
      <c r="R15" s="206">
        <v>16.292091111063083</v>
      </c>
      <c r="S15" s="206">
        <v>14.474144255238613</v>
      </c>
      <c r="T15" s="206">
        <v>13.261630856682228</v>
      </c>
      <c r="U15" s="206">
        <v>13.502855113756082</v>
      </c>
      <c r="V15" s="206">
        <v>12.824116596948032</v>
      </c>
      <c r="W15" s="206">
        <v>12.20661847892417</v>
      </c>
      <c r="X15" s="206">
        <v>12.796284973232424</v>
      </c>
      <c r="Y15" s="206">
        <v>12.659999999999998</v>
      </c>
      <c r="Z15" s="206">
        <v>11.57</v>
      </c>
    </row>
    <row r="16" spans="1:26" ht="12" customHeight="1">
      <c r="A16" s="208" t="s">
        <v>5</v>
      </c>
      <c r="B16" s="224" t="s">
        <v>116</v>
      </c>
      <c r="C16" s="224" t="s">
        <v>116</v>
      </c>
      <c r="D16" s="224" t="s">
        <v>116</v>
      </c>
      <c r="E16" s="180">
        <v>14.5</v>
      </c>
      <c r="F16" s="180">
        <v>15.2</v>
      </c>
      <c r="G16" s="180">
        <v>16.388473275827099</v>
      </c>
      <c r="H16" s="180">
        <v>17.823437342974042</v>
      </c>
      <c r="I16" s="180">
        <v>17.791767646606928</v>
      </c>
      <c r="J16" s="180">
        <v>19.140578930290715</v>
      </c>
      <c r="K16" s="180">
        <v>17.916473180324008</v>
      </c>
      <c r="L16" s="180">
        <v>17.0436418241508</v>
      </c>
      <c r="M16" s="206">
        <v>18.549863691003189</v>
      </c>
      <c r="N16" s="206">
        <v>19.522874191916429</v>
      </c>
      <c r="O16" s="206">
        <v>19.564810930139089</v>
      </c>
      <c r="P16" s="206">
        <v>19.712330358207932</v>
      </c>
      <c r="Q16" s="206">
        <v>20.838131881533926</v>
      </c>
      <c r="R16" s="206">
        <v>20.195917155252921</v>
      </c>
      <c r="S16" s="206">
        <v>18.592112914856095</v>
      </c>
      <c r="T16" s="206">
        <v>16.932365948219534</v>
      </c>
      <c r="U16" s="206">
        <v>15.136496204941785</v>
      </c>
      <c r="V16" s="206">
        <v>14.770591252886048</v>
      </c>
      <c r="W16" s="206">
        <v>14.027769454730063</v>
      </c>
      <c r="X16" s="206">
        <v>14.265717901820935</v>
      </c>
      <c r="Y16" s="206">
        <v>13.950000000000001</v>
      </c>
      <c r="Z16" s="206">
        <v>12.740000000000002</v>
      </c>
    </row>
    <row r="17" spans="1:26" ht="12" customHeight="1">
      <c r="A17" s="208" t="s">
        <v>16</v>
      </c>
      <c r="B17" s="224" t="s">
        <v>116</v>
      </c>
      <c r="C17" s="224" t="s">
        <v>116</v>
      </c>
      <c r="D17" s="224" t="s">
        <v>116</v>
      </c>
      <c r="E17" s="180">
        <v>11.1</v>
      </c>
      <c r="F17" s="180">
        <v>12.3</v>
      </c>
      <c r="G17" s="180">
        <v>13.2539145089732</v>
      </c>
      <c r="H17" s="180">
        <v>14.785503673259528</v>
      </c>
      <c r="I17" s="180">
        <v>15.189963855905427</v>
      </c>
      <c r="J17" s="180">
        <v>15.296803326346705</v>
      </c>
      <c r="K17" s="180">
        <v>14.484159306474877</v>
      </c>
      <c r="L17" s="180">
        <v>13.911953343061018</v>
      </c>
      <c r="M17" s="206">
        <v>15.498506363710474</v>
      </c>
      <c r="N17" s="206">
        <v>16.259427054643496</v>
      </c>
      <c r="O17" s="206">
        <v>16.199572622364659</v>
      </c>
      <c r="P17" s="206">
        <v>15.928881718407311</v>
      </c>
      <c r="Q17" s="206">
        <v>16.916883614454552</v>
      </c>
      <c r="R17" s="206">
        <v>16.328516852215426</v>
      </c>
      <c r="S17" s="206">
        <v>15.111080804028656</v>
      </c>
      <c r="T17" s="206">
        <v>13.844571135150824</v>
      </c>
      <c r="U17" s="206">
        <v>13.636562726058346</v>
      </c>
      <c r="V17" s="206">
        <v>13.415889980352333</v>
      </c>
      <c r="W17" s="206">
        <v>12.826018067913175</v>
      </c>
      <c r="X17" s="206">
        <v>13.295932532542009</v>
      </c>
      <c r="Y17" s="206">
        <v>12.85</v>
      </c>
      <c r="Z17" s="206">
        <v>12.16</v>
      </c>
    </row>
    <row r="18" spans="1:26" ht="12" customHeight="1">
      <c r="A18" s="208" t="s">
        <v>17</v>
      </c>
      <c r="B18" s="224" t="s">
        <v>116</v>
      </c>
      <c r="C18" s="224" t="s">
        <v>116</v>
      </c>
      <c r="D18" s="224" t="s">
        <v>116</v>
      </c>
      <c r="E18" s="180">
        <v>17.3</v>
      </c>
      <c r="F18" s="180">
        <v>18.7</v>
      </c>
      <c r="G18" s="180">
        <v>19.820426520925938</v>
      </c>
      <c r="H18" s="180">
        <v>20.354553856418381</v>
      </c>
      <c r="I18" s="180">
        <v>20.730618158465791</v>
      </c>
      <c r="J18" s="180">
        <v>20.914550808526098</v>
      </c>
      <c r="K18" s="180">
        <v>19.640749435511793</v>
      </c>
      <c r="L18" s="180">
        <v>18.612961176116798</v>
      </c>
      <c r="M18" s="206">
        <v>19.985782706142714</v>
      </c>
      <c r="N18" s="206">
        <v>20.877070512014988</v>
      </c>
      <c r="O18" s="206">
        <v>19.868497894746103</v>
      </c>
      <c r="P18" s="206">
        <v>19.520290309853692</v>
      </c>
      <c r="Q18" s="206">
        <v>20.357323761571063</v>
      </c>
      <c r="R18" s="206">
        <v>19.486444212917764</v>
      </c>
      <c r="S18" s="206">
        <v>18.359113308758477</v>
      </c>
      <c r="T18" s="206">
        <v>17.330561243489175</v>
      </c>
      <c r="U18" s="206">
        <v>16.263353735024396</v>
      </c>
      <c r="V18" s="206">
        <v>15.842262500938084</v>
      </c>
      <c r="W18" s="206">
        <v>14.921137842122038</v>
      </c>
      <c r="X18" s="206">
        <v>15.312372944814312</v>
      </c>
      <c r="Y18" s="206">
        <v>15.24</v>
      </c>
      <c r="Z18" s="206">
        <v>13.88</v>
      </c>
    </row>
    <row r="19" spans="1:26" ht="12" customHeight="1">
      <c r="A19" s="208" t="s">
        <v>24</v>
      </c>
      <c r="B19" s="224" t="s">
        <v>116</v>
      </c>
      <c r="C19" s="224" t="s">
        <v>116</v>
      </c>
      <c r="D19" s="224" t="s">
        <v>116</v>
      </c>
      <c r="E19" s="180">
        <v>22.9</v>
      </c>
      <c r="F19" s="180">
        <v>24</v>
      </c>
      <c r="G19" s="180">
        <v>25.244759772773399</v>
      </c>
      <c r="H19" s="180">
        <v>25.378068624651696</v>
      </c>
      <c r="I19" s="180">
        <v>25.753845717389183</v>
      </c>
      <c r="J19" s="180">
        <v>26.137919322628704</v>
      </c>
      <c r="K19" s="180">
        <v>24.922640066027842</v>
      </c>
      <c r="L19" s="180">
        <v>23.846037728091485</v>
      </c>
      <c r="M19" s="206">
        <v>25.563597963598227</v>
      </c>
      <c r="N19" s="206">
        <v>26.647575048797528</v>
      </c>
      <c r="O19" s="206">
        <v>26.409739345515455</v>
      </c>
      <c r="P19" s="206">
        <v>25.963037969195931</v>
      </c>
      <c r="Q19" s="206">
        <v>26.480537406028876</v>
      </c>
      <c r="R19" s="206">
        <v>25.801353332890752</v>
      </c>
      <c r="S19" s="206">
        <v>24.320966220041566</v>
      </c>
      <c r="T19" s="206">
        <v>22.584809040569002</v>
      </c>
      <c r="U19" s="206">
        <v>21.963238415808394</v>
      </c>
      <c r="V19" s="206">
        <v>21.903265024555431</v>
      </c>
      <c r="W19" s="206">
        <v>20.775269583231179</v>
      </c>
      <c r="X19" s="206">
        <v>20.515406457587698</v>
      </c>
      <c r="Y19" s="206">
        <v>20.53</v>
      </c>
      <c r="Z19" s="206">
        <v>19.239999999999998</v>
      </c>
    </row>
    <row r="20" spans="1:26" ht="12" customHeight="1">
      <c r="A20" s="208" t="s">
        <v>28</v>
      </c>
      <c r="B20" s="224" t="s">
        <v>116</v>
      </c>
      <c r="C20" s="224" t="s">
        <v>116</v>
      </c>
      <c r="D20" s="224" t="s">
        <v>116</v>
      </c>
      <c r="E20" s="180">
        <v>22.2</v>
      </c>
      <c r="F20" s="180">
        <v>22.5</v>
      </c>
      <c r="G20" s="180">
        <v>23.823150272936317</v>
      </c>
      <c r="H20" s="180">
        <v>25.05292451409667</v>
      </c>
      <c r="I20" s="180">
        <v>24.833699597259649</v>
      </c>
      <c r="J20" s="180">
        <v>25.088658155581577</v>
      </c>
      <c r="K20" s="180">
        <v>23.217738927752734</v>
      </c>
      <c r="L20" s="180">
        <v>22.666630236293187</v>
      </c>
      <c r="M20" s="206">
        <v>23.669984871566999</v>
      </c>
      <c r="N20" s="206">
        <v>24.544647663267376</v>
      </c>
      <c r="O20" s="206">
        <v>24.624554861984901</v>
      </c>
      <c r="P20" s="206">
        <v>24.486131265087899</v>
      </c>
      <c r="Q20" s="206">
        <v>25.408312548709507</v>
      </c>
      <c r="R20" s="206">
        <v>24.34871529279982</v>
      </c>
      <c r="S20" s="206">
        <v>22.463100246172534</v>
      </c>
      <c r="T20" s="206">
        <v>21.04923072505364</v>
      </c>
      <c r="U20" s="206">
        <v>19.831372022983491</v>
      </c>
      <c r="V20" s="206">
        <v>19.379291511294259</v>
      </c>
      <c r="W20" s="206">
        <v>18.304776879079839</v>
      </c>
      <c r="X20" s="206">
        <v>18.331818404828994</v>
      </c>
      <c r="Y20" s="206">
        <v>18.010000000000002</v>
      </c>
      <c r="Z20" s="206">
        <v>17.150000000000002</v>
      </c>
    </row>
    <row r="21" spans="1:26" ht="12" customHeight="1">
      <c r="A21" s="208" t="s">
        <v>42</v>
      </c>
      <c r="B21" s="224" t="s">
        <v>116</v>
      </c>
      <c r="C21" s="224" t="s">
        <v>116</v>
      </c>
      <c r="D21" s="224" t="s">
        <v>116</v>
      </c>
      <c r="E21" s="180">
        <v>27.8</v>
      </c>
      <c r="F21" s="180">
        <v>29.5</v>
      </c>
      <c r="G21" s="180">
        <v>29.502051368497501</v>
      </c>
      <c r="H21" s="180">
        <v>29.790237922330714</v>
      </c>
      <c r="I21" s="180">
        <v>29.704346325577724</v>
      </c>
      <c r="J21" s="180">
        <v>28.736537770188665</v>
      </c>
      <c r="K21" s="180">
        <v>26.747841628356696</v>
      </c>
      <c r="L21" s="180">
        <v>25.503130378740529</v>
      </c>
      <c r="M21" s="206">
        <v>27.511277591988748</v>
      </c>
      <c r="N21" s="206">
        <v>29.264547552410576</v>
      </c>
      <c r="O21" s="206">
        <v>29.02419973406921</v>
      </c>
      <c r="P21" s="206">
        <v>28.842986706334912</v>
      </c>
      <c r="Q21" s="206">
        <v>29.558767002465903</v>
      </c>
      <c r="R21" s="206">
        <v>28.493326850260409</v>
      </c>
      <c r="S21" s="206">
        <v>26.935155417858585</v>
      </c>
      <c r="T21" s="206">
        <v>24.663006499189802</v>
      </c>
      <c r="U21" s="206">
        <v>22.814643636002373</v>
      </c>
      <c r="V21" s="206">
        <v>22.273368871902193</v>
      </c>
      <c r="W21" s="206">
        <v>20.765001904014255</v>
      </c>
      <c r="X21" s="206">
        <v>20.336621908578742</v>
      </c>
      <c r="Y21" s="206">
        <v>19.830000000000002</v>
      </c>
      <c r="Z21" s="206">
        <v>18.459999999999997</v>
      </c>
    </row>
    <row r="22" spans="1:26" ht="12" customHeight="1">
      <c r="A22" s="208" t="s">
        <v>18</v>
      </c>
      <c r="B22" s="224" t="s">
        <v>116</v>
      </c>
      <c r="C22" s="224" t="s">
        <v>116</v>
      </c>
      <c r="D22" s="224" t="s">
        <v>116</v>
      </c>
      <c r="E22" s="180">
        <v>20.399999999999999</v>
      </c>
      <c r="F22" s="180">
        <v>21.5</v>
      </c>
      <c r="G22" s="180">
        <v>22.967598457753098</v>
      </c>
      <c r="H22" s="180">
        <v>23.647408002895837</v>
      </c>
      <c r="I22" s="180">
        <v>23.874351697762407</v>
      </c>
      <c r="J22" s="180">
        <v>23.952336664517397</v>
      </c>
      <c r="K22" s="180">
        <v>22.361227912196359</v>
      </c>
      <c r="L22" s="180">
        <v>21.027294125226682</v>
      </c>
      <c r="M22" s="206">
        <v>22.324491028347332</v>
      </c>
      <c r="N22" s="206">
        <v>23.147184251874361</v>
      </c>
      <c r="O22" s="206">
        <v>22.812701854031474</v>
      </c>
      <c r="P22" s="206">
        <v>22.659867405698321</v>
      </c>
      <c r="Q22" s="206">
        <v>23.780037502252956</v>
      </c>
      <c r="R22" s="206">
        <v>23.229959424846935</v>
      </c>
      <c r="S22" s="206">
        <v>21.443701624015649</v>
      </c>
      <c r="T22" s="206">
        <v>19.741522534759468</v>
      </c>
      <c r="U22" s="206">
        <v>18.74385833504509</v>
      </c>
      <c r="V22" s="206">
        <v>17.767525353158245</v>
      </c>
      <c r="W22" s="206">
        <v>16.832767432941552</v>
      </c>
      <c r="X22" s="206">
        <v>16.64834972072742</v>
      </c>
      <c r="Y22" s="206">
        <v>16.23</v>
      </c>
      <c r="Z22" s="206">
        <v>15.14</v>
      </c>
    </row>
    <row r="23" spans="1:26" ht="12" customHeight="1">
      <c r="A23" s="208" t="s">
        <v>19</v>
      </c>
      <c r="B23" s="224" t="s">
        <v>116</v>
      </c>
      <c r="C23" s="224" t="s">
        <v>116</v>
      </c>
      <c r="D23" s="224" t="s">
        <v>116</v>
      </c>
      <c r="E23" s="180">
        <v>8.3000000000000007</v>
      </c>
      <c r="F23" s="180">
        <v>8.8000000000000007</v>
      </c>
      <c r="G23" s="180">
        <v>10.005472781400975</v>
      </c>
      <c r="H23" s="180">
        <v>10.454357510222835</v>
      </c>
      <c r="I23" s="180">
        <v>10.524595196185091</v>
      </c>
      <c r="J23" s="180">
        <v>11.262242124509905</v>
      </c>
      <c r="K23" s="180">
        <v>10.642185006912298</v>
      </c>
      <c r="L23" s="180">
        <v>10.433948810176847</v>
      </c>
      <c r="M23" s="206">
        <v>11.152051509421501</v>
      </c>
      <c r="N23" s="206">
        <v>11.882364166371858</v>
      </c>
      <c r="O23" s="206">
        <v>11.883177859995637</v>
      </c>
      <c r="P23" s="206">
        <v>11.987901152777466</v>
      </c>
      <c r="Q23" s="206">
        <v>12.662443493293221</v>
      </c>
      <c r="R23" s="206">
        <v>12.367067540282198</v>
      </c>
      <c r="S23" s="206">
        <v>11.562624646409501</v>
      </c>
      <c r="T23" s="206">
        <v>11.154156529714744</v>
      </c>
      <c r="U23" s="206">
        <v>10.557678257548522</v>
      </c>
      <c r="V23" s="206">
        <v>10.360092744653326</v>
      </c>
      <c r="W23" s="206">
        <v>10.164724773184306</v>
      </c>
      <c r="X23" s="206">
        <v>10.422758172955731</v>
      </c>
      <c r="Y23" s="206">
        <v>10.59</v>
      </c>
      <c r="Z23" s="206">
        <v>9.86</v>
      </c>
    </row>
    <row r="24" spans="1:26" ht="12" customHeight="1">
      <c r="A24" s="208" t="s">
        <v>20</v>
      </c>
      <c r="B24" s="224" t="s">
        <v>116</v>
      </c>
      <c r="C24" s="224" t="s">
        <v>116</v>
      </c>
      <c r="D24" s="224" t="s">
        <v>116</v>
      </c>
      <c r="E24" s="180">
        <v>7.9</v>
      </c>
      <c r="F24" s="180">
        <v>8.3000000000000007</v>
      </c>
      <c r="G24" s="180">
        <v>9.5873046782751672</v>
      </c>
      <c r="H24" s="180">
        <v>10.323281093067809</v>
      </c>
      <c r="I24" s="180">
        <v>10.493641773994298</v>
      </c>
      <c r="J24" s="180">
        <v>10.659498938361491</v>
      </c>
      <c r="K24" s="180">
        <v>10.467326452090132</v>
      </c>
      <c r="L24" s="180">
        <v>9.9293795589766845</v>
      </c>
      <c r="M24" s="206">
        <v>10.880219076293345</v>
      </c>
      <c r="N24" s="206">
        <v>11.385239515341864</v>
      </c>
      <c r="O24" s="206">
        <v>11.299256997931412</v>
      </c>
      <c r="P24" s="206">
        <v>11.75918415023134</v>
      </c>
      <c r="Q24" s="206">
        <v>12.960642012847584</v>
      </c>
      <c r="R24" s="206">
        <v>12.861340557450243</v>
      </c>
      <c r="S24" s="206">
        <v>12.160718460995245</v>
      </c>
      <c r="T24" s="206">
        <v>11.746429673695912</v>
      </c>
      <c r="U24" s="206">
        <v>10.953278415771543</v>
      </c>
      <c r="V24" s="206">
        <v>10.864419755235403</v>
      </c>
      <c r="W24" s="206">
        <v>10.70793537127763</v>
      </c>
      <c r="X24" s="206">
        <v>10.829353769779432</v>
      </c>
      <c r="Y24" s="206">
        <v>11.28</v>
      </c>
      <c r="Z24" s="206">
        <v>10.77</v>
      </c>
    </row>
    <row r="25" spans="1:26" ht="12" customHeight="1">
      <c r="A25" s="208" t="s">
        <v>40</v>
      </c>
      <c r="B25" s="224" t="s">
        <v>116</v>
      </c>
      <c r="C25" s="224" t="s">
        <v>116</v>
      </c>
      <c r="D25" s="224" t="s">
        <v>116</v>
      </c>
      <c r="E25" s="180">
        <v>7.1</v>
      </c>
      <c r="F25" s="180">
        <v>7.7</v>
      </c>
      <c r="G25" s="180">
        <v>8.8592897039173604</v>
      </c>
      <c r="H25" s="180">
        <v>10.048572845823745</v>
      </c>
      <c r="I25" s="180">
        <v>10.298355164230017</v>
      </c>
      <c r="J25" s="180">
        <v>10.926996385814016</v>
      </c>
      <c r="K25" s="180">
        <v>10.100820030148483</v>
      </c>
      <c r="L25" s="180">
        <v>9.3037525056979966</v>
      </c>
      <c r="M25" s="206">
        <v>10.292885186423618</v>
      </c>
      <c r="N25" s="206">
        <v>11.124392802127812</v>
      </c>
      <c r="O25" s="206">
        <v>11.175000977671761</v>
      </c>
      <c r="P25" s="206">
        <v>11.18951267051181</v>
      </c>
      <c r="Q25" s="206">
        <v>11.981548920404192</v>
      </c>
      <c r="R25" s="206">
        <v>11.785197297752301</v>
      </c>
      <c r="S25" s="206">
        <v>11.108530003882212</v>
      </c>
      <c r="T25" s="206">
        <v>10.54730058967394</v>
      </c>
      <c r="U25" s="206">
        <v>8.9644226392740833</v>
      </c>
      <c r="V25" s="206">
        <v>9.0528307985188619</v>
      </c>
      <c r="W25" s="206">
        <v>8.6924902841841902</v>
      </c>
      <c r="X25" s="206">
        <v>8.9067275417176575</v>
      </c>
      <c r="Y25" s="206">
        <v>8.83</v>
      </c>
      <c r="Z25" s="206">
        <v>8.44</v>
      </c>
    </row>
    <row r="26" spans="1:26" ht="12" customHeight="1">
      <c r="A26" s="208" t="s">
        <v>41</v>
      </c>
      <c r="B26" s="224" t="s">
        <v>116</v>
      </c>
      <c r="C26" s="224" t="s">
        <v>116</v>
      </c>
      <c r="D26" s="224" t="s">
        <v>116</v>
      </c>
      <c r="E26" s="180">
        <v>5.7</v>
      </c>
      <c r="F26" s="180">
        <v>6.2</v>
      </c>
      <c r="G26" s="180">
        <v>7.6715102040390502</v>
      </c>
      <c r="H26" s="180">
        <v>8.217508206720133</v>
      </c>
      <c r="I26" s="180">
        <v>8.3304010989882826</v>
      </c>
      <c r="J26" s="180">
        <v>8.6370845580512938</v>
      </c>
      <c r="K26" s="180">
        <v>8.2930117429900161</v>
      </c>
      <c r="L26" s="180">
        <v>7.4932213438823352</v>
      </c>
      <c r="M26" s="206">
        <v>8.3347079441622469</v>
      </c>
      <c r="N26" s="206">
        <v>8.9455844500993642</v>
      </c>
      <c r="O26" s="206">
        <v>8.8229012772059008</v>
      </c>
      <c r="P26" s="206">
        <v>8.577823961666228</v>
      </c>
      <c r="Q26" s="206">
        <v>9.157886039670462</v>
      </c>
      <c r="R26" s="206">
        <v>9.3663908502074769</v>
      </c>
      <c r="S26" s="206">
        <v>8.7155238626430211</v>
      </c>
      <c r="T26" s="206">
        <v>8.2869156690773345</v>
      </c>
      <c r="U26" s="206">
        <v>7.2794166330420031</v>
      </c>
      <c r="V26" s="206">
        <v>7.0982162591329292</v>
      </c>
      <c r="W26" s="206">
        <v>7.1213141583771105</v>
      </c>
      <c r="X26" s="206">
        <v>7.6416988950103848</v>
      </c>
      <c r="Y26" s="206">
        <v>7.42</v>
      </c>
      <c r="Z26" s="206">
        <v>6.7</v>
      </c>
    </row>
    <row r="27" spans="1:26" s="32" customFormat="1" ht="15" customHeight="1">
      <c r="A27" s="173" t="s">
        <v>21</v>
      </c>
      <c r="B27" s="225" t="s">
        <v>116</v>
      </c>
      <c r="C27" s="225" t="s">
        <v>116</v>
      </c>
      <c r="D27" s="225" t="s">
        <v>116</v>
      </c>
      <c r="E27" s="181">
        <v>15.7</v>
      </c>
      <c r="F27" s="181">
        <v>16.5</v>
      </c>
      <c r="G27" s="181">
        <v>17.769386597605994</v>
      </c>
      <c r="H27" s="181">
        <v>18.52085145953891</v>
      </c>
      <c r="I27" s="181">
        <v>18.787369457440349</v>
      </c>
      <c r="J27" s="181">
        <v>19.203760241648212</v>
      </c>
      <c r="K27" s="181">
        <v>18.256964090406793</v>
      </c>
      <c r="L27" s="181">
        <v>17.347618855248317</v>
      </c>
      <c r="M27" s="207">
        <v>18.674427660919758</v>
      </c>
      <c r="N27" s="207">
        <v>19.718474678100701</v>
      </c>
      <c r="O27" s="207">
        <v>19.64881040147112</v>
      </c>
      <c r="P27" s="207">
        <v>19.54885933386274</v>
      </c>
      <c r="Q27" s="207">
        <v>20.413828969201237</v>
      </c>
      <c r="R27" s="207">
        <v>19.796414039068871</v>
      </c>
      <c r="S27" s="207">
        <v>18.384340032093085</v>
      </c>
      <c r="T27" s="207">
        <v>17.108351782802842</v>
      </c>
      <c r="U27" s="207">
        <v>16.025411324780372</v>
      </c>
      <c r="V27" s="207">
        <v>15.623936969189684</v>
      </c>
      <c r="W27" s="207">
        <v>14.816876664229781</v>
      </c>
      <c r="X27" s="207">
        <v>14.934207102636151</v>
      </c>
      <c r="Y27" s="207">
        <v>14.680000000000001</v>
      </c>
      <c r="Z27" s="207">
        <v>13.780000000000001</v>
      </c>
    </row>
    <row r="28" spans="1:26" s="112" customFormat="1" ht="9" customHeight="1">
      <c r="A28" s="291" t="s">
        <v>117</v>
      </c>
      <c r="B28" s="111"/>
      <c r="C28" s="111"/>
      <c r="D28" s="111"/>
      <c r="E28" s="111"/>
      <c r="F28" s="111"/>
      <c r="G28" s="111"/>
      <c r="H28" s="111"/>
      <c r="I28" s="111"/>
      <c r="J28" s="111"/>
      <c r="K28" s="111"/>
      <c r="L28" s="111"/>
      <c r="M28" s="111"/>
      <c r="N28" s="292"/>
      <c r="O28" s="292"/>
      <c r="P28" s="292"/>
      <c r="Q28" s="292"/>
      <c r="R28" s="292"/>
      <c r="S28" s="292"/>
      <c r="T28" s="292"/>
      <c r="U28" s="111"/>
      <c r="V28" s="111"/>
      <c r="W28" s="111"/>
      <c r="X28" s="111"/>
      <c r="Y28" s="111"/>
      <c r="Z28" s="111"/>
    </row>
    <row r="29" spans="1:26" s="112" customFormat="1" ht="9" customHeight="1">
      <c r="A29" s="291" t="s">
        <v>215</v>
      </c>
      <c r="B29" s="111"/>
      <c r="C29" s="111"/>
      <c r="D29" s="111"/>
      <c r="E29" s="111"/>
      <c r="F29" s="111"/>
      <c r="G29" s="111"/>
      <c r="H29" s="111"/>
      <c r="I29" s="111"/>
      <c r="J29" s="111"/>
      <c r="K29" s="111"/>
      <c r="L29" s="111"/>
      <c r="M29" s="111"/>
      <c r="N29" s="291"/>
      <c r="O29" s="291"/>
      <c r="P29" s="291"/>
      <c r="Q29" s="291"/>
      <c r="R29" s="291"/>
      <c r="S29" s="291"/>
      <c r="T29" s="291"/>
      <c r="U29" s="111"/>
      <c r="V29" s="111"/>
      <c r="W29" s="111"/>
      <c r="X29" s="111"/>
      <c r="Y29" s="111"/>
      <c r="Z29" s="111"/>
    </row>
    <row r="30" spans="1:26" s="76" customFormat="1" ht="9" customHeight="1">
      <c r="A30" s="76" t="s">
        <v>159</v>
      </c>
      <c r="B30" s="93"/>
      <c r="C30" s="93"/>
      <c r="D30" s="93"/>
      <c r="E30" s="93"/>
      <c r="F30" s="93"/>
      <c r="G30" s="93"/>
      <c r="H30" s="93"/>
      <c r="I30" s="93"/>
      <c r="J30" s="93"/>
      <c r="K30" s="93"/>
      <c r="L30" s="93"/>
      <c r="M30" s="93"/>
      <c r="N30" s="293"/>
      <c r="O30" s="293"/>
      <c r="P30" s="293"/>
      <c r="Q30" s="293"/>
      <c r="R30" s="293"/>
      <c r="S30" s="293"/>
      <c r="T30" s="293"/>
    </row>
    <row r="31" spans="1:26" ht="4.5" customHeight="1">
      <c r="B31" s="34"/>
      <c r="C31" s="34"/>
      <c r="D31" s="34"/>
      <c r="E31" s="34"/>
      <c r="F31" s="34"/>
      <c r="G31" s="34"/>
      <c r="H31" s="34"/>
      <c r="I31" s="34"/>
      <c r="J31" s="34"/>
      <c r="K31" s="34"/>
      <c r="L31" s="34"/>
      <c r="M31" s="34"/>
      <c r="N31" s="26"/>
      <c r="O31" s="26"/>
      <c r="P31" s="26"/>
      <c r="Q31" s="26"/>
      <c r="R31" s="26"/>
      <c r="S31" s="26"/>
      <c r="T31" s="26"/>
    </row>
    <row r="32" spans="1:26" s="32" customFormat="1" ht="18" customHeight="1">
      <c r="A32" s="202" t="s">
        <v>7</v>
      </c>
      <c r="B32" s="211">
        <v>1998</v>
      </c>
      <c r="C32" s="211">
        <v>1999</v>
      </c>
      <c r="D32" s="211">
        <v>2000</v>
      </c>
      <c r="E32" s="211">
        <v>2001</v>
      </c>
      <c r="F32" s="211">
        <v>2002</v>
      </c>
      <c r="G32" s="211">
        <v>2003</v>
      </c>
      <c r="H32" s="211">
        <v>2004</v>
      </c>
      <c r="I32" s="211">
        <v>2005</v>
      </c>
      <c r="J32" s="211">
        <v>2006</v>
      </c>
      <c r="K32" s="211">
        <v>2007</v>
      </c>
      <c r="L32" s="211">
        <v>2008</v>
      </c>
      <c r="M32" s="201">
        <v>2009</v>
      </c>
      <c r="N32" s="201">
        <v>2010</v>
      </c>
      <c r="O32" s="201">
        <v>2011</v>
      </c>
      <c r="P32" s="201">
        <v>2012</v>
      </c>
      <c r="Q32" s="365">
        <v>2013</v>
      </c>
      <c r="R32" s="387">
        <v>2014</v>
      </c>
      <c r="S32" s="391">
        <v>2015</v>
      </c>
      <c r="T32" s="387">
        <v>2016</v>
      </c>
      <c r="U32" s="440">
        <v>2017</v>
      </c>
      <c r="V32" s="462">
        <v>2018</v>
      </c>
      <c r="W32" s="497">
        <v>2019</v>
      </c>
      <c r="X32" s="497">
        <v>2020</v>
      </c>
      <c r="Y32" s="497">
        <v>2021</v>
      </c>
      <c r="Z32" s="497" t="s">
        <v>199</v>
      </c>
    </row>
    <row r="33" spans="1:26" ht="12" customHeight="1">
      <c r="A33" s="208" t="s">
        <v>9</v>
      </c>
      <c r="B33" s="224" t="s">
        <v>116</v>
      </c>
      <c r="C33" s="224" t="s">
        <v>116</v>
      </c>
      <c r="D33" s="224" t="s">
        <v>116</v>
      </c>
      <c r="E33" s="180">
        <v>22.9</v>
      </c>
      <c r="F33" s="180">
        <v>22.2</v>
      </c>
      <c r="G33" s="180">
        <v>24.143797513377187</v>
      </c>
      <c r="H33" s="180">
        <v>25.032207573166154</v>
      </c>
      <c r="I33" s="180">
        <v>25.250773153390316</v>
      </c>
      <c r="J33" s="180">
        <v>26.344414919427578</v>
      </c>
      <c r="K33" s="180">
        <v>25.186676048331407</v>
      </c>
      <c r="L33" s="180">
        <v>24.248020589262286</v>
      </c>
      <c r="M33" s="206">
        <v>24.078017723395856</v>
      </c>
      <c r="N33" s="308">
        <v>24.988771208609514</v>
      </c>
      <c r="O33" s="206">
        <v>24.27951747309173</v>
      </c>
      <c r="P33" s="206">
        <v>24.144871869716134</v>
      </c>
      <c r="Q33" s="206">
        <v>24.375900342453473</v>
      </c>
      <c r="R33" s="206">
        <v>23.81537375686446</v>
      </c>
      <c r="S33" s="206">
        <v>22.554811215620148</v>
      </c>
      <c r="T33" s="206">
        <v>21.404976421819395</v>
      </c>
      <c r="U33" s="206">
        <v>21.615930751704258</v>
      </c>
      <c r="V33" s="206">
        <v>20.412714515693192</v>
      </c>
      <c r="W33" s="206">
        <v>19.778443019467858</v>
      </c>
      <c r="X33" s="206">
        <v>19.266681627091771</v>
      </c>
      <c r="Y33" s="206">
        <v>19.3</v>
      </c>
      <c r="Z33" s="206">
        <v>18.490000000000002</v>
      </c>
    </row>
    <row r="34" spans="1:26" ht="12" customHeight="1">
      <c r="A34" s="208" t="s">
        <v>10</v>
      </c>
      <c r="B34" s="224" t="s">
        <v>116</v>
      </c>
      <c r="C34" s="224" t="s">
        <v>116</v>
      </c>
      <c r="D34" s="224" t="s">
        <v>116</v>
      </c>
      <c r="E34" s="180">
        <v>9.8000000000000007</v>
      </c>
      <c r="F34" s="180">
        <v>10</v>
      </c>
      <c r="G34" s="180">
        <v>10.986686475237432</v>
      </c>
      <c r="H34" s="180">
        <v>11.93096052232972</v>
      </c>
      <c r="I34" s="180">
        <v>11.808337054299322</v>
      </c>
      <c r="J34" s="180">
        <v>12.546762686822339</v>
      </c>
      <c r="K34" s="180">
        <v>11.795494928896435</v>
      </c>
      <c r="L34" s="180">
        <v>11.727967934448479</v>
      </c>
      <c r="M34" s="206">
        <v>12.149033977452826</v>
      </c>
      <c r="N34" s="206">
        <v>12.919977655964759</v>
      </c>
      <c r="O34" s="206">
        <v>12.388597994970723</v>
      </c>
      <c r="P34" s="206">
        <v>12.399094206093714</v>
      </c>
      <c r="Q34" s="206">
        <v>12.249196800200227</v>
      </c>
      <c r="R34" s="206">
        <v>12.248467461247939</v>
      </c>
      <c r="S34" s="206">
        <v>11.946582858578777</v>
      </c>
      <c r="T34" s="206">
        <v>11.222798974928549</v>
      </c>
      <c r="U34" s="206">
        <v>10.780194220447257</v>
      </c>
      <c r="V34" s="206">
        <v>10.036643219678606</v>
      </c>
      <c r="W34" s="206">
        <v>9.4745525183644723</v>
      </c>
      <c r="X34" s="206">
        <v>9.6237408294347659</v>
      </c>
      <c r="Y34" s="206">
        <v>9.6199999999999992</v>
      </c>
      <c r="Z34" s="206">
        <v>9.1399999999999988</v>
      </c>
    </row>
    <row r="35" spans="1:26" ht="12" customHeight="1">
      <c r="A35" s="208" t="s">
        <v>23</v>
      </c>
      <c r="B35" s="224" t="s">
        <v>116</v>
      </c>
      <c r="C35" s="224" t="s">
        <v>116</v>
      </c>
      <c r="D35" s="224" t="s">
        <v>116</v>
      </c>
      <c r="E35" s="180">
        <v>13.7</v>
      </c>
      <c r="F35" s="180">
        <v>13.5</v>
      </c>
      <c r="G35" s="180">
        <v>15.397232273585857</v>
      </c>
      <c r="H35" s="180">
        <v>16.515340607329655</v>
      </c>
      <c r="I35" s="180">
        <v>16.804356063466503</v>
      </c>
      <c r="J35" s="180">
        <v>17.700797737677956</v>
      </c>
      <c r="K35" s="180">
        <v>16.666032206832202</v>
      </c>
      <c r="L35" s="180">
        <v>16.358179664013946</v>
      </c>
      <c r="M35" s="206">
        <v>16.945332974347327</v>
      </c>
      <c r="N35" s="206">
        <v>18.585683700957606</v>
      </c>
      <c r="O35" s="206">
        <v>18.009067999549355</v>
      </c>
      <c r="P35" s="206">
        <v>18.736801635806728</v>
      </c>
      <c r="Q35" s="206">
        <v>19.401640342363123</v>
      </c>
      <c r="R35" s="206">
        <v>18.704542253130121</v>
      </c>
      <c r="S35" s="206">
        <v>17.565737582720693</v>
      </c>
      <c r="T35" s="206">
        <v>17.056431722231057</v>
      </c>
      <c r="U35" s="206">
        <v>17.778916450301125</v>
      </c>
      <c r="V35" s="206">
        <v>17.252960157892065</v>
      </c>
      <c r="W35" s="206">
        <v>16.611523793258279</v>
      </c>
      <c r="X35" s="206">
        <v>16.673915481703975</v>
      </c>
      <c r="Y35" s="206">
        <v>16.72</v>
      </c>
      <c r="Z35" s="206">
        <v>14.91</v>
      </c>
    </row>
    <row r="36" spans="1:26" ht="12" customHeight="1">
      <c r="A36" s="208" t="s">
        <v>11</v>
      </c>
      <c r="B36" s="224" t="s">
        <v>116</v>
      </c>
      <c r="C36" s="224" t="s">
        <v>116</v>
      </c>
      <c r="D36" s="224" t="s">
        <v>116</v>
      </c>
      <c r="E36" s="180">
        <v>21.8</v>
      </c>
      <c r="F36" s="180">
        <v>22</v>
      </c>
      <c r="G36" s="180">
        <v>23.56176602292928</v>
      </c>
      <c r="H36" s="180">
        <v>23.673044773161763</v>
      </c>
      <c r="I36" s="180">
        <v>24.061915854670591</v>
      </c>
      <c r="J36" s="180">
        <v>24.747731358307096</v>
      </c>
      <c r="K36" s="180">
        <v>23.340583544238573</v>
      </c>
      <c r="L36" s="180">
        <v>22.42325371856176</v>
      </c>
      <c r="M36" s="206">
        <v>22.498973788509513</v>
      </c>
      <c r="N36" s="206">
        <v>23.486779867053546</v>
      </c>
      <c r="O36" s="206">
        <v>22.858497429800291</v>
      </c>
      <c r="P36" s="206">
        <v>23.283438241421806</v>
      </c>
      <c r="Q36" s="206">
        <v>23.37678166596227</v>
      </c>
      <c r="R36" s="206">
        <v>22.794081097540385</v>
      </c>
      <c r="S36" s="206">
        <v>21.409927846212291</v>
      </c>
      <c r="T36" s="206">
        <v>20.248691985891583</v>
      </c>
      <c r="U36" s="206">
        <v>19.384625844835181</v>
      </c>
      <c r="V36" s="206">
        <v>18.487117306538384</v>
      </c>
      <c r="W36" s="206">
        <v>18.11902477135423</v>
      </c>
      <c r="X36" s="206">
        <v>18.137373354248567</v>
      </c>
      <c r="Y36" s="206">
        <v>17.8</v>
      </c>
      <c r="Z36" s="206">
        <v>16.420000000000002</v>
      </c>
    </row>
    <row r="37" spans="1:26" ht="12" customHeight="1">
      <c r="A37" s="208" t="s">
        <v>12</v>
      </c>
      <c r="B37" s="224" t="s">
        <v>116</v>
      </c>
      <c r="C37" s="224" t="s">
        <v>116</v>
      </c>
      <c r="D37" s="224" t="s">
        <v>116</v>
      </c>
      <c r="E37" s="180">
        <v>17.2</v>
      </c>
      <c r="F37" s="180">
        <v>17.3</v>
      </c>
      <c r="G37" s="180">
        <v>17.559037470050264</v>
      </c>
      <c r="H37" s="180">
        <v>18.450673221003612</v>
      </c>
      <c r="I37" s="180">
        <v>18.902265118623536</v>
      </c>
      <c r="J37" s="180">
        <v>19.500505050346366</v>
      </c>
      <c r="K37" s="180">
        <v>17.925075936126948</v>
      </c>
      <c r="L37" s="180">
        <v>17.269385837285515</v>
      </c>
      <c r="M37" s="206">
        <v>17.150348457533447</v>
      </c>
      <c r="N37" s="206">
        <v>18.084176525970019</v>
      </c>
      <c r="O37" s="206">
        <v>17.903129150740739</v>
      </c>
      <c r="P37" s="206">
        <v>17.49194622997803</v>
      </c>
      <c r="Q37" s="206">
        <v>17.47913863016792</v>
      </c>
      <c r="R37" s="206">
        <v>17.109171551168192</v>
      </c>
      <c r="S37" s="206">
        <v>15.912215913803305</v>
      </c>
      <c r="T37" s="206">
        <v>14.513777910826811</v>
      </c>
      <c r="U37" s="206">
        <v>12.296537929825787</v>
      </c>
      <c r="V37" s="206">
        <v>11.866011940548985</v>
      </c>
      <c r="W37" s="206">
        <v>11.593091342878997</v>
      </c>
      <c r="X37" s="206">
        <v>11.564670980834407</v>
      </c>
      <c r="Y37" s="206">
        <v>11.32</v>
      </c>
      <c r="Z37" s="206">
        <v>10.33</v>
      </c>
    </row>
    <row r="38" spans="1:26" ht="12" customHeight="1">
      <c r="A38" s="208" t="s">
        <v>13</v>
      </c>
      <c r="B38" s="224" t="s">
        <v>116</v>
      </c>
      <c r="C38" s="224" t="s">
        <v>116</v>
      </c>
      <c r="D38" s="224" t="s">
        <v>116</v>
      </c>
      <c r="E38" s="180">
        <v>16.399999999999999</v>
      </c>
      <c r="F38" s="180">
        <v>15.7</v>
      </c>
      <c r="G38" s="180">
        <v>16.335577192336221</v>
      </c>
      <c r="H38" s="180">
        <v>17.896676862088835</v>
      </c>
      <c r="I38" s="180">
        <v>18.353024001320133</v>
      </c>
      <c r="J38" s="180">
        <v>19.953744537346878</v>
      </c>
      <c r="K38" s="180">
        <v>19.158137856942183</v>
      </c>
      <c r="L38" s="180">
        <v>18.743883613519099</v>
      </c>
      <c r="M38" s="206">
        <v>19.79113520757322</v>
      </c>
      <c r="N38" s="206">
        <v>20.691855335068034</v>
      </c>
      <c r="O38" s="206">
        <v>20.205050480953947</v>
      </c>
      <c r="P38" s="206">
        <v>20.579523240652616</v>
      </c>
      <c r="Q38" s="206">
        <v>20.895110835287305</v>
      </c>
      <c r="R38" s="206">
        <v>20.745533228843172</v>
      </c>
      <c r="S38" s="206">
        <v>20.03035824171458</v>
      </c>
      <c r="T38" s="206">
        <v>18.273386621562992</v>
      </c>
      <c r="U38" s="206">
        <v>17.815847759323773</v>
      </c>
      <c r="V38" s="206">
        <v>17.7042368622994</v>
      </c>
      <c r="W38" s="206">
        <v>17.663999071765694</v>
      </c>
      <c r="X38" s="206">
        <v>17.229267017745688</v>
      </c>
      <c r="Y38" s="206">
        <v>16.73</v>
      </c>
      <c r="Z38" s="206">
        <v>15.409999999999998</v>
      </c>
    </row>
    <row r="39" spans="1:26" ht="12" customHeight="1">
      <c r="A39" s="208" t="s">
        <v>14</v>
      </c>
      <c r="B39" s="224" t="s">
        <v>116</v>
      </c>
      <c r="C39" s="224" t="s">
        <v>116</v>
      </c>
      <c r="D39" s="224" t="s">
        <v>116</v>
      </c>
      <c r="E39" s="180">
        <v>19.3</v>
      </c>
      <c r="F39" s="180">
        <v>19.399999999999999</v>
      </c>
      <c r="G39" s="180">
        <v>21.103375836162073</v>
      </c>
      <c r="H39" s="180">
        <v>21.539866868149495</v>
      </c>
      <c r="I39" s="180">
        <v>22.182507365155406</v>
      </c>
      <c r="J39" s="180">
        <v>22.335865535138886</v>
      </c>
      <c r="K39" s="180">
        <v>21.292914477161737</v>
      </c>
      <c r="L39" s="180">
        <v>20.735150464519183</v>
      </c>
      <c r="M39" s="206">
        <v>20.609436975893964</v>
      </c>
      <c r="N39" s="206">
        <v>21.975732879084607</v>
      </c>
      <c r="O39" s="206">
        <v>22.126168093116888</v>
      </c>
      <c r="P39" s="206">
        <v>22.283533080229994</v>
      </c>
      <c r="Q39" s="206">
        <v>22.099463548338001</v>
      </c>
      <c r="R39" s="206">
        <v>21.614384846316767</v>
      </c>
      <c r="S39" s="206">
        <v>20.087870993521559</v>
      </c>
      <c r="T39" s="206">
        <v>18.630460455069549</v>
      </c>
      <c r="U39" s="206">
        <v>18.806858331898383</v>
      </c>
      <c r="V39" s="206">
        <v>17.963958053957981</v>
      </c>
      <c r="W39" s="206">
        <v>17.62512326147861</v>
      </c>
      <c r="X39" s="206">
        <v>17.60975319516734</v>
      </c>
      <c r="Y39" s="206">
        <v>17.169999999999998</v>
      </c>
      <c r="Z39" s="206">
        <v>16.580000000000002</v>
      </c>
    </row>
    <row r="40" spans="1:26" ht="12" customHeight="1">
      <c r="A40" s="208" t="s">
        <v>15</v>
      </c>
      <c r="B40" s="224" t="s">
        <v>116</v>
      </c>
      <c r="C40" s="224" t="s">
        <v>116</v>
      </c>
      <c r="D40" s="224" t="s">
        <v>116</v>
      </c>
      <c r="E40" s="180">
        <v>14.4</v>
      </c>
      <c r="F40" s="180">
        <v>13.8</v>
      </c>
      <c r="G40" s="180">
        <v>15.241901194622939</v>
      </c>
      <c r="H40" s="180">
        <v>16.714438356868822</v>
      </c>
      <c r="I40" s="180">
        <v>17.218064213402887</v>
      </c>
      <c r="J40" s="180">
        <v>18.61739127249167</v>
      </c>
      <c r="K40" s="180">
        <v>17.521951070969187</v>
      </c>
      <c r="L40" s="180">
        <v>17.007673543552045</v>
      </c>
      <c r="M40" s="206">
        <v>17.498261551984157</v>
      </c>
      <c r="N40" s="206">
        <v>19.002007609576708</v>
      </c>
      <c r="O40" s="206">
        <v>18.93829394057402</v>
      </c>
      <c r="P40" s="206">
        <v>19.236194510601827</v>
      </c>
      <c r="Q40" s="206">
        <v>19.619686914355853</v>
      </c>
      <c r="R40" s="206">
        <v>19.184419093438461</v>
      </c>
      <c r="S40" s="206">
        <v>18.042199260368573</v>
      </c>
      <c r="T40" s="206">
        <v>16.652011809303641</v>
      </c>
      <c r="U40" s="206">
        <v>17.104790538964828</v>
      </c>
      <c r="V40" s="206">
        <v>16.434993352108989</v>
      </c>
      <c r="W40" s="206">
        <v>16.481530085670933</v>
      </c>
      <c r="X40" s="206">
        <v>16.770211271100429</v>
      </c>
      <c r="Y40" s="206">
        <v>16.600000000000001</v>
      </c>
      <c r="Z40" s="206">
        <v>14.32</v>
      </c>
    </row>
    <row r="41" spans="1:26" ht="12" customHeight="1">
      <c r="A41" s="208" t="s">
        <v>5</v>
      </c>
      <c r="B41" s="224" t="s">
        <v>116</v>
      </c>
      <c r="C41" s="224" t="s">
        <v>116</v>
      </c>
      <c r="D41" s="224" t="s">
        <v>116</v>
      </c>
      <c r="E41" s="180">
        <v>15.6</v>
      </c>
      <c r="F41" s="180">
        <v>15</v>
      </c>
      <c r="G41" s="180">
        <v>16.749146334504037</v>
      </c>
      <c r="H41" s="180">
        <v>17.684943248572868</v>
      </c>
      <c r="I41" s="180">
        <v>17.919218191391277</v>
      </c>
      <c r="J41" s="180">
        <v>18.795244185355088</v>
      </c>
      <c r="K41" s="180">
        <v>17.479474097046911</v>
      </c>
      <c r="L41" s="180">
        <v>16.919836248046856</v>
      </c>
      <c r="M41" s="206">
        <v>17.40805898878169</v>
      </c>
      <c r="N41" s="206">
        <v>17.983566950693589</v>
      </c>
      <c r="O41" s="206">
        <v>17.692402549182855</v>
      </c>
      <c r="P41" s="206">
        <v>17.378795009710551</v>
      </c>
      <c r="Q41" s="206">
        <v>17.595746329096237</v>
      </c>
      <c r="R41" s="206">
        <v>16.843722832711986</v>
      </c>
      <c r="S41" s="206">
        <v>15.755332310794085</v>
      </c>
      <c r="T41" s="206">
        <v>14.758577069562669</v>
      </c>
      <c r="U41" s="206">
        <v>13.273471151860438</v>
      </c>
      <c r="V41" s="206">
        <v>12.571036208029017</v>
      </c>
      <c r="W41" s="206">
        <v>12.310135153121726</v>
      </c>
      <c r="X41" s="206">
        <v>12.621133491931275</v>
      </c>
      <c r="Y41" s="206">
        <v>12.36</v>
      </c>
      <c r="Z41" s="206">
        <v>11.35</v>
      </c>
    </row>
    <row r="42" spans="1:26" ht="12" customHeight="1">
      <c r="A42" s="208" t="s">
        <v>16</v>
      </c>
      <c r="B42" s="224" t="s">
        <v>116</v>
      </c>
      <c r="C42" s="224" t="s">
        <v>116</v>
      </c>
      <c r="D42" s="224" t="s">
        <v>116</v>
      </c>
      <c r="E42" s="180">
        <v>15.7</v>
      </c>
      <c r="F42" s="180">
        <v>15.3</v>
      </c>
      <c r="G42" s="180">
        <v>15.998683703872773</v>
      </c>
      <c r="H42" s="180">
        <v>18.021829801795324</v>
      </c>
      <c r="I42" s="180">
        <v>18.928748410712647</v>
      </c>
      <c r="J42" s="180">
        <v>20.617621191727803</v>
      </c>
      <c r="K42" s="180">
        <v>19.227889077871637</v>
      </c>
      <c r="L42" s="180">
        <v>18.612790591385806</v>
      </c>
      <c r="M42" s="206">
        <v>18.69199357199734</v>
      </c>
      <c r="N42" s="206">
        <v>19.733642497233276</v>
      </c>
      <c r="O42" s="206">
        <v>19.505274602029886</v>
      </c>
      <c r="P42" s="206">
        <v>19.257262337193282</v>
      </c>
      <c r="Q42" s="206">
        <v>19.577444012814578</v>
      </c>
      <c r="R42" s="206">
        <v>18.959874356902152</v>
      </c>
      <c r="S42" s="206">
        <v>17.913967365682559</v>
      </c>
      <c r="T42" s="206">
        <v>17.195484499223348</v>
      </c>
      <c r="U42" s="206">
        <v>17.629876076063333</v>
      </c>
      <c r="V42" s="206">
        <v>16.77169623060886</v>
      </c>
      <c r="W42" s="206">
        <v>16.660853379665539</v>
      </c>
      <c r="X42" s="206">
        <v>16.428125933714366</v>
      </c>
      <c r="Y42" s="206">
        <v>16.64</v>
      </c>
      <c r="Z42" s="206">
        <v>15.15</v>
      </c>
    </row>
    <row r="43" spans="1:26" ht="12" customHeight="1">
      <c r="A43" s="208" t="s">
        <v>17</v>
      </c>
      <c r="B43" s="224" t="s">
        <v>116</v>
      </c>
      <c r="C43" s="224" t="s">
        <v>116</v>
      </c>
      <c r="D43" s="224" t="s">
        <v>116</v>
      </c>
      <c r="E43" s="180">
        <v>21.4</v>
      </c>
      <c r="F43" s="180">
        <v>22</v>
      </c>
      <c r="G43" s="180">
        <v>23.77856781489605</v>
      </c>
      <c r="H43" s="180">
        <v>24.751334230042708</v>
      </c>
      <c r="I43" s="180">
        <v>25.983989292381487</v>
      </c>
      <c r="J43" s="180">
        <v>26.856822674510017</v>
      </c>
      <c r="K43" s="180">
        <v>25.365173346590371</v>
      </c>
      <c r="L43" s="180">
        <v>24.51535566820322</v>
      </c>
      <c r="M43" s="206">
        <v>24.064345165793835</v>
      </c>
      <c r="N43" s="206">
        <v>24.781980276117597</v>
      </c>
      <c r="O43" s="206">
        <v>23.812286963296319</v>
      </c>
      <c r="P43" s="206">
        <v>23.456133033949722</v>
      </c>
      <c r="Q43" s="206">
        <v>23.741349703938734</v>
      </c>
      <c r="R43" s="206">
        <v>23.441609577154786</v>
      </c>
      <c r="S43" s="206">
        <v>21.705841994484235</v>
      </c>
      <c r="T43" s="206">
        <v>20.188980421406711</v>
      </c>
      <c r="U43" s="206">
        <v>20.478572017292006</v>
      </c>
      <c r="V43" s="206">
        <v>18.621339752464415</v>
      </c>
      <c r="W43" s="206">
        <v>17.877705281904923</v>
      </c>
      <c r="X43" s="206">
        <v>17.474844531493677</v>
      </c>
      <c r="Y43" s="206">
        <v>17.03</v>
      </c>
      <c r="Z43" s="206">
        <v>16.59</v>
      </c>
    </row>
    <row r="44" spans="1:26" ht="12" customHeight="1">
      <c r="A44" s="208" t="s">
        <v>24</v>
      </c>
      <c r="B44" s="224" t="s">
        <v>116</v>
      </c>
      <c r="C44" s="224" t="s">
        <v>116</v>
      </c>
      <c r="D44" s="224" t="s">
        <v>116</v>
      </c>
      <c r="E44" s="180">
        <v>28.3</v>
      </c>
      <c r="F44" s="180">
        <v>28.5</v>
      </c>
      <c r="G44" s="180">
        <v>30.899651572457078</v>
      </c>
      <c r="H44" s="180">
        <v>31.784778613939778</v>
      </c>
      <c r="I44" s="180">
        <v>32.652334649739359</v>
      </c>
      <c r="J44" s="180">
        <v>32.888510180897427</v>
      </c>
      <c r="K44" s="180">
        <v>31.229076408752238</v>
      </c>
      <c r="L44" s="180">
        <v>30.607858345651174</v>
      </c>
      <c r="M44" s="206">
        <v>30.406131975114853</v>
      </c>
      <c r="N44" s="206">
        <v>30.932300338494841</v>
      </c>
      <c r="O44" s="206">
        <v>30.387910109709633</v>
      </c>
      <c r="P44" s="206">
        <v>29.954800439699049</v>
      </c>
      <c r="Q44" s="206">
        <v>29.962783391505905</v>
      </c>
      <c r="R44" s="206">
        <v>29.562126331722055</v>
      </c>
      <c r="S44" s="206">
        <v>27.877447350684371</v>
      </c>
      <c r="T44" s="206">
        <v>26.339431397296885</v>
      </c>
      <c r="U44" s="206">
        <v>26.625318853823021</v>
      </c>
      <c r="V44" s="206">
        <v>25.154352171374072</v>
      </c>
      <c r="W44" s="206">
        <v>24.486728841887725</v>
      </c>
      <c r="X44" s="206">
        <v>23.89207117140813</v>
      </c>
      <c r="Y44" s="206">
        <v>23.91</v>
      </c>
      <c r="Z44" s="206">
        <v>22.43</v>
      </c>
    </row>
    <row r="45" spans="1:26" ht="12" customHeight="1">
      <c r="A45" s="208" t="s">
        <v>28</v>
      </c>
      <c r="B45" s="224" t="s">
        <v>116</v>
      </c>
      <c r="C45" s="224" t="s">
        <v>116</v>
      </c>
      <c r="D45" s="224" t="s">
        <v>116</v>
      </c>
      <c r="E45" s="180">
        <v>24.9</v>
      </c>
      <c r="F45" s="180">
        <v>24.5</v>
      </c>
      <c r="G45" s="180">
        <v>26.186980415968563</v>
      </c>
      <c r="H45" s="180">
        <v>26.348766549401237</v>
      </c>
      <c r="I45" s="180">
        <v>26.76547629588687</v>
      </c>
      <c r="J45" s="180">
        <v>27.46459686358882</v>
      </c>
      <c r="K45" s="180">
        <v>25.651750669252948</v>
      </c>
      <c r="L45" s="180">
        <v>23.946457932876388</v>
      </c>
      <c r="M45" s="206">
        <v>23.368990389347651</v>
      </c>
      <c r="N45" s="206">
        <v>23.781481180282231</v>
      </c>
      <c r="O45" s="206">
        <v>23.401443954498571</v>
      </c>
      <c r="P45" s="206">
        <v>22.859545084881582</v>
      </c>
      <c r="Q45" s="206">
        <v>22.933776806175342</v>
      </c>
      <c r="R45" s="206">
        <v>22.077765865418623</v>
      </c>
      <c r="S45" s="206">
        <v>20.882819637056613</v>
      </c>
      <c r="T45" s="206">
        <v>19.250693929286442</v>
      </c>
      <c r="U45" s="206">
        <v>18.602938825166987</v>
      </c>
      <c r="V45" s="206">
        <v>17.700198008997621</v>
      </c>
      <c r="W45" s="206">
        <v>17.494534236859945</v>
      </c>
      <c r="X45" s="206">
        <v>17.370438601162558</v>
      </c>
      <c r="Y45" s="206">
        <v>17.25</v>
      </c>
      <c r="Z45" s="206">
        <v>15.82</v>
      </c>
    </row>
    <row r="46" spans="1:26" ht="12" customHeight="1">
      <c r="A46" s="208" t="s">
        <v>42</v>
      </c>
      <c r="B46" s="224" t="s">
        <v>116</v>
      </c>
      <c r="C46" s="224" t="s">
        <v>116</v>
      </c>
      <c r="D46" s="224" t="s">
        <v>116</v>
      </c>
      <c r="E46" s="180">
        <v>36.9</v>
      </c>
      <c r="F46" s="180">
        <v>36.799999999999997</v>
      </c>
      <c r="G46" s="180">
        <v>35.591162008577754</v>
      </c>
      <c r="H46" s="180">
        <v>36.062275544890788</v>
      </c>
      <c r="I46" s="180">
        <v>36.419659718514993</v>
      </c>
      <c r="J46" s="180">
        <v>35.876659013301264</v>
      </c>
      <c r="K46" s="180">
        <v>33.213670008421737</v>
      </c>
      <c r="L46" s="180">
        <v>31.432556676684399</v>
      </c>
      <c r="M46" s="206">
        <v>31.681007888185132</v>
      </c>
      <c r="N46" s="206">
        <v>31.863190446642935</v>
      </c>
      <c r="O46" s="206">
        <v>31.408014516838318</v>
      </c>
      <c r="P46" s="206">
        <v>31.579511073160297</v>
      </c>
      <c r="Q46" s="206">
        <v>30.720207643662679</v>
      </c>
      <c r="R46" s="206">
        <v>30.713816847253661</v>
      </c>
      <c r="S46" s="206">
        <v>30.095955132766118</v>
      </c>
      <c r="T46" s="206">
        <v>27.598112667606284</v>
      </c>
      <c r="U46" s="206">
        <v>25.920855616413753</v>
      </c>
      <c r="V46" s="206">
        <v>24.828773352464335</v>
      </c>
      <c r="W46" s="206">
        <v>24.295632944914551</v>
      </c>
      <c r="X46" s="206">
        <v>23.084007947170875</v>
      </c>
      <c r="Y46" s="206">
        <v>22.869999999999997</v>
      </c>
      <c r="Z46" s="206">
        <v>21.29</v>
      </c>
    </row>
    <row r="47" spans="1:26" ht="12" customHeight="1">
      <c r="A47" s="208" t="s">
        <v>18</v>
      </c>
      <c r="B47" s="224" t="s">
        <v>116</v>
      </c>
      <c r="C47" s="224" t="s">
        <v>116</v>
      </c>
      <c r="D47" s="224" t="s">
        <v>116</v>
      </c>
      <c r="E47" s="180">
        <v>25.2</v>
      </c>
      <c r="F47" s="180">
        <v>24.7</v>
      </c>
      <c r="G47" s="180">
        <v>26.45402548313643</v>
      </c>
      <c r="H47" s="180">
        <v>27.985379056942083</v>
      </c>
      <c r="I47" s="180">
        <v>27.89235215793715</v>
      </c>
      <c r="J47" s="180">
        <v>28.806901092024283</v>
      </c>
      <c r="K47" s="180">
        <v>27.148925121836282</v>
      </c>
      <c r="L47" s="180">
        <v>25.517112524324322</v>
      </c>
      <c r="M47" s="206">
        <v>24.771091411245965</v>
      </c>
      <c r="N47" s="206">
        <v>25.369564268464444</v>
      </c>
      <c r="O47" s="206">
        <v>24.511412362299261</v>
      </c>
      <c r="P47" s="206">
        <v>24.233870585199245</v>
      </c>
      <c r="Q47" s="206">
        <v>24.524963537045821</v>
      </c>
      <c r="R47" s="206">
        <v>24.13289324566184</v>
      </c>
      <c r="S47" s="206">
        <v>22.73532802046973</v>
      </c>
      <c r="T47" s="206">
        <v>21.407485184887054</v>
      </c>
      <c r="U47" s="206">
        <v>20.878963718046013</v>
      </c>
      <c r="V47" s="206">
        <v>19.400184352804011</v>
      </c>
      <c r="W47" s="206">
        <v>18.782258609103152</v>
      </c>
      <c r="X47" s="206">
        <v>18.036312828752884</v>
      </c>
      <c r="Y47" s="206">
        <v>17.88</v>
      </c>
      <c r="Z47" s="206">
        <v>16.5</v>
      </c>
    </row>
    <row r="48" spans="1:26" ht="12" customHeight="1">
      <c r="A48" s="208" t="s">
        <v>19</v>
      </c>
      <c r="B48" s="224" t="s">
        <v>116</v>
      </c>
      <c r="C48" s="224" t="s">
        <v>116</v>
      </c>
      <c r="D48" s="224" t="s">
        <v>116</v>
      </c>
      <c r="E48" s="180">
        <v>12.4</v>
      </c>
      <c r="F48" s="180">
        <v>12.3</v>
      </c>
      <c r="G48" s="180">
        <v>13.000645005568662</v>
      </c>
      <c r="H48" s="180">
        <v>13.510757837432013</v>
      </c>
      <c r="I48" s="180">
        <v>13.622039104697626</v>
      </c>
      <c r="J48" s="180">
        <v>14.680443479706664</v>
      </c>
      <c r="K48" s="180">
        <v>13.644116161535386</v>
      </c>
      <c r="L48" s="180">
        <v>13.348246743944198</v>
      </c>
      <c r="M48" s="206">
        <v>13.405207825969143</v>
      </c>
      <c r="N48" s="206">
        <v>13.916463742249203</v>
      </c>
      <c r="O48" s="206">
        <v>13.425689038033845</v>
      </c>
      <c r="P48" s="206">
        <v>13.87370147459753</v>
      </c>
      <c r="Q48" s="206">
        <v>13.957605539546886</v>
      </c>
      <c r="R48" s="206">
        <v>13.9566677674094</v>
      </c>
      <c r="S48" s="206">
        <v>13.53436229739024</v>
      </c>
      <c r="T48" s="206">
        <v>12.809014100133803</v>
      </c>
      <c r="U48" s="206">
        <v>12.389115579018805</v>
      </c>
      <c r="V48" s="206">
        <v>12.022369778744745</v>
      </c>
      <c r="W48" s="206">
        <v>12.159114686161475</v>
      </c>
      <c r="X48" s="206">
        <v>12.420168940016797</v>
      </c>
      <c r="Y48" s="206">
        <v>12.139999999999999</v>
      </c>
      <c r="Z48" s="206">
        <v>11.200000000000001</v>
      </c>
    </row>
    <row r="49" spans="1:26" ht="12" customHeight="1">
      <c r="A49" s="208" t="s">
        <v>20</v>
      </c>
      <c r="B49" s="224" t="s">
        <v>116</v>
      </c>
      <c r="C49" s="224" t="s">
        <v>116</v>
      </c>
      <c r="D49" s="224" t="s">
        <v>116</v>
      </c>
      <c r="E49" s="180">
        <v>10.4</v>
      </c>
      <c r="F49" s="180">
        <v>9.9</v>
      </c>
      <c r="G49" s="180">
        <v>11.347622714055799</v>
      </c>
      <c r="H49" s="180">
        <v>12.113874762637137</v>
      </c>
      <c r="I49" s="180">
        <v>12.21895312687629</v>
      </c>
      <c r="J49" s="180">
        <v>12.804054510857101</v>
      </c>
      <c r="K49" s="180">
        <v>12.347119204525994</v>
      </c>
      <c r="L49" s="180">
        <v>11.633452172313396</v>
      </c>
      <c r="M49" s="206">
        <v>11.940146874042442</v>
      </c>
      <c r="N49" s="206">
        <v>13.109129576405543</v>
      </c>
      <c r="O49" s="206">
        <v>12.848071935704752</v>
      </c>
      <c r="P49" s="206">
        <v>12.869390314478613</v>
      </c>
      <c r="Q49" s="206">
        <v>13.541300161474245</v>
      </c>
      <c r="R49" s="206">
        <v>13.842742813779413</v>
      </c>
      <c r="S49" s="206">
        <v>13.349738883945541</v>
      </c>
      <c r="T49" s="206">
        <v>12.329401117839952</v>
      </c>
      <c r="U49" s="206">
        <v>11.771819905962905</v>
      </c>
      <c r="V49" s="206">
        <v>11.233950091484875</v>
      </c>
      <c r="W49" s="206">
        <v>11.734853876051782</v>
      </c>
      <c r="X49" s="206">
        <v>11.996284765734087</v>
      </c>
      <c r="Y49" s="206">
        <v>11.85</v>
      </c>
      <c r="Z49" s="206">
        <v>11.09</v>
      </c>
    </row>
    <row r="50" spans="1:26" ht="12" customHeight="1">
      <c r="A50" s="208" t="s">
        <v>40</v>
      </c>
      <c r="B50" s="224" t="s">
        <v>116</v>
      </c>
      <c r="C50" s="224" t="s">
        <v>116</v>
      </c>
      <c r="D50" s="224" t="s">
        <v>116</v>
      </c>
      <c r="E50" s="180">
        <v>10.199999999999999</v>
      </c>
      <c r="F50" s="180">
        <v>10.1</v>
      </c>
      <c r="G50" s="180">
        <v>11.01940335421077</v>
      </c>
      <c r="H50" s="180">
        <v>11.809043353112731</v>
      </c>
      <c r="I50" s="180">
        <v>12.437842704106876</v>
      </c>
      <c r="J50" s="180">
        <v>13.325157876671165</v>
      </c>
      <c r="K50" s="180">
        <v>12.430977639718941</v>
      </c>
      <c r="L50" s="180">
        <v>11.579102548104334</v>
      </c>
      <c r="M50" s="206">
        <v>11.874263747133472</v>
      </c>
      <c r="N50" s="206">
        <v>12.914404010078565</v>
      </c>
      <c r="O50" s="206">
        <v>12.241154854170057</v>
      </c>
      <c r="P50" s="206">
        <v>12.107551937110536</v>
      </c>
      <c r="Q50" s="206">
        <v>12.343601097926619</v>
      </c>
      <c r="R50" s="206">
        <v>12.464462383649792</v>
      </c>
      <c r="S50" s="206">
        <v>12.206783584326978</v>
      </c>
      <c r="T50" s="206">
        <v>11.260009014845386</v>
      </c>
      <c r="U50" s="206">
        <v>9.7580586177601045</v>
      </c>
      <c r="V50" s="206">
        <v>9.9638211167972806</v>
      </c>
      <c r="W50" s="206">
        <v>10.003547036229763</v>
      </c>
      <c r="X50" s="206">
        <v>10.59126562867303</v>
      </c>
      <c r="Y50" s="206">
        <v>10.6</v>
      </c>
      <c r="Z50" s="206">
        <v>9.5299999999999994</v>
      </c>
    </row>
    <row r="51" spans="1:26" ht="12" customHeight="1">
      <c r="A51" s="208" t="s">
        <v>41</v>
      </c>
      <c r="B51" s="224" t="s">
        <v>116</v>
      </c>
      <c r="C51" s="224" t="s">
        <v>116</v>
      </c>
      <c r="D51" s="224" t="s">
        <v>116</v>
      </c>
      <c r="E51" s="180">
        <v>8.8000000000000007</v>
      </c>
      <c r="F51" s="180">
        <v>8.6</v>
      </c>
      <c r="G51" s="180">
        <v>9.1699613580200232</v>
      </c>
      <c r="H51" s="180">
        <v>10.707939030163772</v>
      </c>
      <c r="I51" s="180">
        <v>11.126347809946333</v>
      </c>
      <c r="J51" s="180">
        <v>11.288950861420059</v>
      </c>
      <c r="K51" s="180">
        <v>10.627850661103643</v>
      </c>
      <c r="L51" s="180">
        <v>10.172543065629226</v>
      </c>
      <c r="M51" s="206">
        <v>10.363345514700042</v>
      </c>
      <c r="N51" s="206">
        <v>11.502454514985201</v>
      </c>
      <c r="O51" s="206">
        <v>11.337339633070361</v>
      </c>
      <c r="P51" s="206">
        <v>11.06722105269958</v>
      </c>
      <c r="Q51" s="206">
        <v>10.854512688445968</v>
      </c>
      <c r="R51" s="206">
        <v>10.608895164204155</v>
      </c>
      <c r="S51" s="206">
        <v>10.206701486667265</v>
      </c>
      <c r="T51" s="206">
        <v>9.5587605719744744</v>
      </c>
      <c r="U51" s="206">
        <v>8.4803265350611561</v>
      </c>
      <c r="V51" s="206">
        <v>8.1396758003646976</v>
      </c>
      <c r="W51" s="206">
        <v>8.4238362802760065</v>
      </c>
      <c r="X51" s="206">
        <v>8.7423947457960196</v>
      </c>
      <c r="Y51" s="206">
        <v>8.5400000000000009</v>
      </c>
      <c r="Z51" s="206">
        <v>8.08</v>
      </c>
    </row>
    <row r="52" spans="1:26" s="32" customFormat="1" ht="15" customHeight="1">
      <c r="A52" s="173" t="s">
        <v>21</v>
      </c>
      <c r="B52" s="225" t="s">
        <v>116</v>
      </c>
      <c r="C52" s="225" t="s">
        <v>116</v>
      </c>
      <c r="D52" s="225" t="s">
        <v>116</v>
      </c>
      <c r="E52" s="181">
        <v>19.100000000000001</v>
      </c>
      <c r="F52" s="181">
        <v>18.899999999999999</v>
      </c>
      <c r="G52" s="181">
        <v>20.310627723699842</v>
      </c>
      <c r="H52" s="181">
        <v>21.197306601861836</v>
      </c>
      <c r="I52" s="181">
        <v>21.586440862930438</v>
      </c>
      <c r="J52" s="181">
        <v>22.407400978152939</v>
      </c>
      <c r="K52" s="181">
        <v>21.112341858482349</v>
      </c>
      <c r="L52" s="181">
        <v>20.32925168336627</v>
      </c>
      <c r="M52" s="207">
        <v>20.354155754815675</v>
      </c>
      <c r="N52" s="207">
        <v>21.234535634479389</v>
      </c>
      <c r="O52" s="207">
        <v>20.767901135524138</v>
      </c>
      <c r="P52" s="207">
        <v>20.740477566433775</v>
      </c>
      <c r="Q52" s="207">
        <v>20.86507679836712</v>
      </c>
      <c r="R52" s="207">
        <v>20.454000547274898</v>
      </c>
      <c r="S52" s="207">
        <v>19.336614401042979</v>
      </c>
      <c r="T52" s="207">
        <v>18.119341965373401</v>
      </c>
      <c r="U52" s="207">
        <v>17.374520136912089</v>
      </c>
      <c r="V52" s="207">
        <v>16.523164247406822</v>
      </c>
      <c r="W52" s="207">
        <v>16.21360953312567</v>
      </c>
      <c r="X52" s="207">
        <v>16.081058946036986</v>
      </c>
      <c r="Y52" s="207">
        <v>15.920000000000002</v>
      </c>
      <c r="Z52" s="207">
        <v>14.760000000000002</v>
      </c>
    </row>
    <row r="53" spans="1:26" s="112" customFormat="1" ht="9" customHeight="1">
      <c r="A53" s="111" t="s">
        <v>117</v>
      </c>
      <c r="B53" s="111"/>
      <c r="C53" s="111"/>
      <c r="D53" s="111"/>
      <c r="E53" s="111"/>
      <c r="F53" s="111"/>
      <c r="G53" s="111"/>
      <c r="H53" s="111"/>
      <c r="I53" s="111"/>
      <c r="J53" s="111"/>
      <c r="K53" s="111"/>
      <c r="L53" s="111"/>
      <c r="M53" s="111"/>
      <c r="N53" s="294"/>
      <c r="O53" s="294"/>
      <c r="P53" s="294"/>
      <c r="Q53" s="294"/>
      <c r="R53" s="294"/>
      <c r="S53" s="294"/>
      <c r="T53" s="294"/>
      <c r="U53" s="111"/>
      <c r="V53" s="111"/>
      <c r="W53" s="111"/>
      <c r="X53" s="111"/>
      <c r="Y53" s="111"/>
      <c r="Z53" s="111"/>
    </row>
    <row r="54" spans="1:26" s="112" customFormat="1" ht="9" customHeight="1">
      <c r="A54" s="291" t="s">
        <v>215</v>
      </c>
      <c r="B54" s="111"/>
      <c r="C54" s="111"/>
      <c r="D54" s="111"/>
      <c r="E54" s="111"/>
      <c r="F54" s="111"/>
      <c r="G54" s="111"/>
      <c r="H54" s="111"/>
      <c r="I54" s="111"/>
      <c r="J54" s="111"/>
      <c r="K54" s="111"/>
      <c r="L54" s="111"/>
      <c r="M54" s="111"/>
      <c r="N54" s="291"/>
      <c r="O54" s="291"/>
      <c r="P54" s="291"/>
      <c r="Q54" s="291"/>
      <c r="R54" s="291"/>
      <c r="S54" s="291"/>
      <c r="T54" s="291"/>
      <c r="U54" s="111"/>
      <c r="V54" s="111"/>
      <c r="W54" s="111"/>
      <c r="X54" s="111"/>
      <c r="Y54" s="111"/>
      <c r="Z54" s="111"/>
    </row>
    <row r="55" spans="1:26" s="76" customFormat="1" ht="9" customHeight="1">
      <c r="A55" s="76" t="s">
        <v>159</v>
      </c>
      <c r="B55" s="93"/>
      <c r="C55" s="93"/>
      <c r="D55" s="93"/>
      <c r="E55" s="93"/>
      <c r="F55" s="93"/>
      <c r="G55" s="93"/>
      <c r="H55" s="93"/>
      <c r="I55" s="93"/>
      <c r="J55" s="93"/>
      <c r="K55" s="93"/>
      <c r="L55" s="93"/>
      <c r="M55" s="93"/>
      <c r="N55" s="26"/>
      <c r="O55" s="26"/>
      <c r="P55" s="26"/>
      <c r="Q55" s="26"/>
      <c r="R55" s="26"/>
      <c r="S55" s="26"/>
      <c r="T55" s="26"/>
    </row>
    <row r="56" spans="1:26" ht="4.5" customHeight="1"/>
    <row r="57" spans="1:26" ht="18" customHeight="1">
      <c r="A57" s="202" t="s">
        <v>8</v>
      </c>
      <c r="B57" s="211">
        <v>1998</v>
      </c>
      <c r="C57" s="211">
        <v>1999</v>
      </c>
      <c r="D57" s="211">
        <v>2000</v>
      </c>
      <c r="E57" s="211">
        <v>2001</v>
      </c>
      <c r="F57" s="211">
        <v>2002</v>
      </c>
      <c r="G57" s="211">
        <v>2003</v>
      </c>
      <c r="H57" s="211">
        <v>2004</v>
      </c>
      <c r="I57" s="211">
        <v>2005</v>
      </c>
      <c r="J57" s="211">
        <v>2006</v>
      </c>
      <c r="K57" s="211">
        <v>2007</v>
      </c>
      <c r="L57" s="211">
        <v>2008</v>
      </c>
      <c r="M57" s="201">
        <v>2009</v>
      </c>
      <c r="N57" s="201">
        <v>2010</v>
      </c>
      <c r="O57" s="201">
        <v>2011</v>
      </c>
      <c r="P57" s="201">
        <v>2012</v>
      </c>
      <c r="Q57" s="365">
        <v>2013</v>
      </c>
      <c r="R57" s="387">
        <v>2014</v>
      </c>
      <c r="S57" s="391">
        <v>2015</v>
      </c>
      <c r="T57" s="387">
        <v>2016</v>
      </c>
      <c r="U57" s="440">
        <v>2017</v>
      </c>
      <c r="V57" s="462">
        <v>2018</v>
      </c>
      <c r="W57" s="497">
        <v>2019</v>
      </c>
      <c r="X57" s="497">
        <v>2020</v>
      </c>
      <c r="Y57" s="497">
        <v>2021</v>
      </c>
      <c r="Z57" s="497" t="s">
        <v>199</v>
      </c>
    </row>
    <row r="58" spans="1:26" ht="12" customHeight="1">
      <c r="A58" s="208" t="s">
        <v>9</v>
      </c>
      <c r="B58" s="224">
        <v>21</v>
      </c>
      <c r="C58" s="224">
        <v>20</v>
      </c>
      <c r="D58" s="224">
        <v>19.100000000000001</v>
      </c>
      <c r="E58" s="180">
        <v>19.600000000000001</v>
      </c>
      <c r="F58" s="180">
        <v>19.7</v>
      </c>
      <c r="G58" s="180">
        <v>21.413927169637169</v>
      </c>
      <c r="H58" s="180">
        <v>22.114135592555023</v>
      </c>
      <c r="I58" s="180">
        <v>22.418920113696824</v>
      </c>
      <c r="J58" s="180">
        <v>23.23158730980192</v>
      </c>
      <c r="K58" s="180">
        <v>22.432930486399378</v>
      </c>
      <c r="L58" s="180">
        <v>21.429967895642882</v>
      </c>
      <c r="M58" s="206">
        <v>22.279977311860176</v>
      </c>
      <c r="N58" s="308">
        <v>23.391164090084057</v>
      </c>
      <c r="O58" s="206">
        <v>22.923738891714713</v>
      </c>
      <c r="P58" s="206">
        <v>22.714249505841348</v>
      </c>
      <c r="Q58" s="206">
        <v>23.324074886086972</v>
      </c>
      <c r="R58" s="206">
        <v>22.671081682331192</v>
      </c>
      <c r="S58" s="206">
        <v>21.148018291219515</v>
      </c>
      <c r="T58" s="206">
        <v>19.913429804530804</v>
      </c>
      <c r="U58" s="206">
        <v>19.646389939143805</v>
      </c>
      <c r="V58" s="206">
        <v>18.648007752724798</v>
      </c>
      <c r="W58" s="206">
        <v>17.834330898514093</v>
      </c>
      <c r="X58" s="206">
        <v>17.477608380731269</v>
      </c>
      <c r="Y58" s="206">
        <v>17.440000000000001</v>
      </c>
      <c r="Z58" s="206">
        <v>16.86</v>
      </c>
    </row>
    <row r="59" spans="1:26" ht="12" customHeight="1">
      <c r="A59" s="208" t="s">
        <v>10</v>
      </c>
      <c r="B59" s="224">
        <v>10.7</v>
      </c>
      <c r="C59" s="224">
        <v>9.3000000000000007</v>
      </c>
      <c r="D59" s="224">
        <v>8.6999999999999993</v>
      </c>
      <c r="E59" s="180">
        <v>8.5</v>
      </c>
      <c r="F59" s="180">
        <v>9</v>
      </c>
      <c r="G59" s="180">
        <v>10.207362560231715</v>
      </c>
      <c r="H59" s="180">
        <v>10.94629213141441</v>
      </c>
      <c r="I59" s="180">
        <v>10.812143458881343</v>
      </c>
      <c r="J59" s="180">
        <v>11.236606462319418</v>
      </c>
      <c r="K59" s="180">
        <v>10.60203793445827</v>
      </c>
      <c r="L59" s="180">
        <v>10.599520446280863</v>
      </c>
      <c r="M59" s="206">
        <v>11.389397175359937</v>
      </c>
      <c r="N59" s="206">
        <v>11.9437514024638</v>
      </c>
      <c r="O59" s="206">
        <v>11.629303498734634</v>
      </c>
      <c r="P59" s="206">
        <v>11.704216575864159</v>
      </c>
      <c r="Q59" s="206">
        <v>11.970814122113369</v>
      </c>
      <c r="R59" s="206">
        <v>11.804092947014972</v>
      </c>
      <c r="S59" s="206">
        <v>11.29975421805271</v>
      </c>
      <c r="T59" s="206">
        <v>10.556597047524461</v>
      </c>
      <c r="U59" s="206">
        <v>9.9510599440749932</v>
      </c>
      <c r="V59" s="206">
        <v>9.4153392895557975</v>
      </c>
      <c r="W59" s="206">
        <v>8.8180825280414492</v>
      </c>
      <c r="X59" s="206">
        <v>9.2171695296317306</v>
      </c>
      <c r="Y59" s="206">
        <v>9.33</v>
      </c>
      <c r="Z59" s="206">
        <v>8.6999999999999993</v>
      </c>
    </row>
    <row r="60" spans="1:26" ht="12" customHeight="1">
      <c r="A60" s="208" t="s">
        <v>23</v>
      </c>
      <c r="B60" s="224">
        <v>12.6</v>
      </c>
      <c r="C60" s="224">
        <v>11.9</v>
      </c>
      <c r="D60" s="224">
        <v>11.6</v>
      </c>
      <c r="E60" s="180">
        <v>11.5</v>
      </c>
      <c r="F60" s="180">
        <v>11.8</v>
      </c>
      <c r="G60" s="180">
        <v>13.496522581403319</v>
      </c>
      <c r="H60" s="180">
        <v>14.672328777358864</v>
      </c>
      <c r="I60" s="180">
        <v>15.113747687292181</v>
      </c>
      <c r="J60" s="180">
        <v>15.526996280061573</v>
      </c>
      <c r="K60" s="180">
        <v>14.97051608450642</v>
      </c>
      <c r="L60" s="180">
        <v>14.430635418683352</v>
      </c>
      <c r="M60" s="206">
        <v>15.31395649738646</v>
      </c>
      <c r="N60" s="206">
        <v>16.504217985315751</v>
      </c>
      <c r="O60" s="206">
        <v>16.317002682794492</v>
      </c>
      <c r="P60" s="206">
        <v>16.542248797299134</v>
      </c>
      <c r="Q60" s="206">
        <v>17.555271560513795</v>
      </c>
      <c r="R60" s="206">
        <v>16.666893605808745</v>
      </c>
      <c r="S60" s="206">
        <v>15.800867601917915</v>
      </c>
      <c r="T60" s="206">
        <v>15.372385233210531</v>
      </c>
      <c r="U60" s="206">
        <v>15.509397794178955</v>
      </c>
      <c r="V60" s="206">
        <v>15.225413884729283</v>
      </c>
      <c r="W60" s="206">
        <v>14.453390858508222</v>
      </c>
      <c r="X60" s="206">
        <v>14.654555204576786</v>
      </c>
      <c r="Y60" s="206">
        <v>14.91</v>
      </c>
      <c r="Z60" s="206">
        <v>13.55</v>
      </c>
    </row>
    <row r="61" spans="1:26" ht="12" customHeight="1">
      <c r="A61" s="208" t="s">
        <v>11</v>
      </c>
      <c r="B61" s="224">
        <v>22.3</v>
      </c>
      <c r="C61" s="224">
        <v>21</v>
      </c>
      <c r="D61" s="224">
        <v>19.8</v>
      </c>
      <c r="E61" s="180">
        <v>20</v>
      </c>
      <c r="F61" s="180">
        <v>20.7</v>
      </c>
      <c r="G61" s="180">
        <v>21.9431256796173</v>
      </c>
      <c r="H61" s="180">
        <v>22.194056667020917</v>
      </c>
      <c r="I61" s="180">
        <v>22.642976681836181</v>
      </c>
      <c r="J61" s="180">
        <v>23.037964614435619</v>
      </c>
      <c r="K61" s="180">
        <v>21.935535642669493</v>
      </c>
      <c r="L61" s="180">
        <v>20.80084547886533</v>
      </c>
      <c r="M61" s="206">
        <v>21.438886709766809</v>
      </c>
      <c r="N61" s="206">
        <v>22.560926858938235</v>
      </c>
      <c r="O61" s="206">
        <v>22.191963513994111</v>
      </c>
      <c r="P61" s="206">
        <v>22.24150369546329</v>
      </c>
      <c r="Q61" s="206">
        <v>22.759771479899694</v>
      </c>
      <c r="R61" s="206">
        <v>22.179408391742331</v>
      </c>
      <c r="S61" s="206">
        <v>20.75159781908334</v>
      </c>
      <c r="T61" s="206">
        <v>19.549102929067775</v>
      </c>
      <c r="U61" s="206">
        <v>18.495406702432316</v>
      </c>
      <c r="V61" s="206">
        <v>17.921724195667842</v>
      </c>
      <c r="W61" s="206">
        <v>17.209600075708682</v>
      </c>
      <c r="X61" s="206">
        <v>17.451921351974498</v>
      </c>
      <c r="Y61" s="206">
        <v>16.919999999999998</v>
      </c>
      <c r="Z61" s="206">
        <v>15.709999999999999</v>
      </c>
    </row>
    <row r="62" spans="1:26" ht="12" customHeight="1">
      <c r="A62" s="208" t="s">
        <v>12</v>
      </c>
      <c r="B62" s="224">
        <v>18.3</v>
      </c>
      <c r="C62" s="224">
        <v>17</v>
      </c>
      <c r="D62" s="224">
        <v>15.9</v>
      </c>
      <c r="E62" s="180">
        <v>16</v>
      </c>
      <c r="F62" s="180">
        <v>16.399999999999999</v>
      </c>
      <c r="G62" s="180">
        <v>16.801741907743665</v>
      </c>
      <c r="H62" s="180">
        <v>17.510573689060354</v>
      </c>
      <c r="I62" s="180">
        <v>17.730914758218503</v>
      </c>
      <c r="J62" s="180">
        <v>18.287825893646016</v>
      </c>
      <c r="K62" s="180">
        <v>17.05939744874302</v>
      </c>
      <c r="L62" s="180">
        <v>16.049610918745007</v>
      </c>
      <c r="M62" s="206">
        <v>16.801588620683727</v>
      </c>
      <c r="N62" s="206">
        <v>17.891801382260468</v>
      </c>
      <c r="O62" s="206">
        <v>17.969206058190547</v>
      </c>
      <c r="P62" s="206">
        <v>17.575568075511985</v>
      </c>
      <c r="Q62" s="206">
        <v>17.694613764336701</v>
      </c>
      <c r="R62" s="206">
        <v>17.243271073125541</v>
      </c>
      <c r="S62" s="206">
        <v>15.928530934799715</v>
      </c>
      <c r="T62" s="206">
        <v>14.59869423693568</v>
      </c>
      <c r="U62" s="206">
        <v>12.416023526308937</v>
      </c>
      <c r="V62" s="206">
        <v>12.110951491409837</v>
      </c>
      <c r="W62" s="206">
        <v>11.518782808154411</v>
      </c>
      <c r="X62" s="206">
        <v>11.552419458697372</v>
      </c>
      <c r="Y62" s="206">
        <v>11.42</v>
      </c>
      <c r="Z62" s="206">
        <v>10.66</v>
      </c>
    </row>
    <row r="63" spans="1:26" ht="12" customHeight="1">
      <c r="A63" s="208" t="s">
        <v>13</v>
      </c>
      <c r="B63" s="224">
        <v>13.8</v>
      </c>
      <c r="C63" s="224">
        <v>13.1</v>
      </c>
      <c r="D63" s="224">
        <v>12.7</v>
      </c>
      <c r="E63" s="180">
        <v>12.9</v>
      </c>
      <c r="F63" s="180">
        <v>13.4</v>
      </c>
      <c r="G63" s="180">
        <v>14.108619732376482</v>
      </c>
      <c r="H63" s="180">
        <v>15.538024212276566</v>
      </c>
      <c r="I63" s="180">
        <v>15.898286373924469</v>
      </c>
      <c r="J63" s="180">
        <v>17.013183922255507</v>
      </c>
      <c r="K63" s="180">
        <v>16.295944580852773</v>
      </c>
      <c r="L63" s="180">
        <v>15.761623994221944</v>
      </c>
      <c r="M63" s="206">
        <v>17.621729012967311</v>
      </c>
      <c r="N63" s="206">
        <v>18.60015166281962</v>
      </c>
      <c r="O63" s="206">
        <v>18.444512633167886</v>
      </c>
      <c r="P63" s="206">
        <v>18.617064505556762</v>
      </c>
      <c r="Q63" s="206">
        <v>19.184202252466221</v>
      </c>
      <c r="R63" s="206">
        <v>18.852568316358635</v>
      </c>
      <c r="S63" s="206">
        <v>17.954733361427746</v>
      </c>
      <c r="T63" s="206">
        <v>16.485509939457664</v>
      </c>
      <c r="U63" s="206">
        <v>15.847129724603173</v>
      </c>
      <c r="V63" s="206">
        <v>15.7343462929599</v>
      </c>
      <c r="W63" s="206">
        <v>15.188627701901369</v>
      </c>
      <c r="X63" s="206">
        <v>14.99612689494767</v>
      </c>
      <c r="Y63" s="206">
        <v>14.6</v>
      </c>
      <c r="Z63" s="206">
        <v>13.639999999999999</v>
      </c>
    </row>
    <row r="64" spans="1:26" ht="12" customHeight="1">
      <c r="A64" s="208" t="s">
        <v>14</v>
      </c>
      <c r="B64" s="224">
        <v>19.2</v>
      </c>
      <c r="C64" s="224">
        <v>18.5</v>
      </c>
      <c r="D64" s="224">
        <v>17.100000000000001</v>
      </c>
      <c r="E64" s="180">
        <v>17</v>
      </c>
      <c r="F64" s="180">
        <v>17.600000000000001</v>
      </c>
      <c r="G64" s="180">
        <v>19.003161377447313</v>
      </c>
      <c r="H64" s="180">
        <v>19.425728727542094</v>
      </c>
      <c r="I64" s="180">
        <v>19.932942422247844</v>
      </c>
      <c r="J64" s="180">
        <v>20.319550055050456</v>
      </c>
      <c r="K64" s="180">
        <v>19.466513169954457</v>
      </c>
      <c r="L64" s="180">
        <v>18.687304982254602</v>
      </c>
      <c r="M64" s="206">
        <v>19.296413986001323</v>
      </c>
      <c r="N64" s="206">
        <v>20.655463468256336</v>
      </c>
      <c r="O64" s="206">
        <v>20.955246591256063</v>
      </c>
      <c r="P64" s="206">
        <v>21.239098665376087</v>
      </c>
      <c r="Q64" s="206">
        <v>21.682905331654119</v>
      </c>
      <c r="R64" s="206">
        <v>20.940041999163224</v>
      </c>
      <c r="S64" s="206">
        <v>19.275109881988168</v>
      </c>
      <c r="T64" s="206">
        <v>17.805188247262123</v>
      </c>
      <c r="U64" s="206">
        <v>17.768607501081942</v>
      </c>
      <c r="V64" s="206">
        <v>17.331856847530673</v>
      </c>
      <c r="W64" s="206">
        <v>16.821634691125205</v>
      </c>
      <c r="X64" s="206">
        <v>16.777609861900228</v>
      </c>
      <c r="Y64" s="206">
        <v>16.350000000000001</v>
      </c>
      <c r="Z64" s="206">
        <v>15.7</v>
      </c>
    </row>
    <row r="65" spans="1:26" ht="12" customHeight="1">
      <c r="A65" s="208" t="s">
        <v>15</v>
      </c>
      <c r="B65" s="224">
        <v>13.2</v>
      </c>
      <c r="C65" s="224">
        <v>12.8</v>
      </c>
      <c r="D65" s="224">
        <v>12.5</v>
      </c>
      <c r="E65" s="180">
        <v>12.3</v>
      </c>
      <c r="F65" s="180">
        <v>12.1</v>
      </c>
      <c r="G65" s="180">
        <v>13.313447470494211</v>
      </c>
      <c r="H65" s="180">
        <v>14.969931037097863</v>
      </c>
      <c r="I65" s="180">
        <v>15.394659994762398</v>
      </c>
      <c r="J65" s="180">
        <v>16.345829442513207</v>
      </c>
      <c r="K65" s="180">
        <v>15.694891154128406</v>
      </c>
      <c r="L65" s="180">
        <v>15.129124343438189</v>
      </c>
      <c r="M65" s="206">
        <v>15.913979959521424</v>
      </c>
      <c r="N65" s="206">
        <v>17.176198584186984</v>
      </c>
      <c r="O65" s="206">
        <v>17.231358630609964</v>
      </c>
      <c r="P65" s="206">
        <v>17.59430450420049</v>
      </c>
      <c r="Q65" s="206">
        <v>18.371895635491001</v>
      </c>
      <c r="R65" s="206">
        <v>17.718108060459791</v>
      </c>
      <c r="S65" s="206">
        <v>16.205564920201091</v>
      </c>
      <c r="T65" s="206">
        <v>14.901805690129532</v>
      </c>
      <c r="U65" s="206">
        <v>15.199195733009867</v>
      </c>
      <c r="V65" s="206">
        <v>14.549721386575273</v>
      </c>
      <c r="W65" s="206">
        <v>14.222571639404572</v>
      </c>
      <c r="X65" s="206">
        <v>14.652066171139799</v>
      </c>
      <c r="Y65" s="206">
        <v>14.499999999999998</v>
      </c>
      <c r="Z65" s="206">
        <v>12.879999999999999</v>
      </c>
    </row>
    <row r="66" spans="1:26" ht="12" customHeight="1">
      <c r="A66" s="208" t="s">
        <v>5</v>
      </c>
      <c r="B66" s="224">
        <v>17.5</v>
      </c>
      <c r="C66" s="224">
        <v>15.7</v>
      </c>
      <c r="D66" s="224">
        <v>14.6</v>
      </c>
      <c r="E66" s="180">
        <v>15</v>
      </c>
      <c r="F66" s="180">
        <v>15.1</v>
      </c>
      <c r="G66" s="180">
        <v>16.554606688294538</v>
      </c>
      <c r="H66" s="180">
        <v>17.759504638960504</v>
      </c>
      <c r="I66" s="180">
        <v>17.850325134075433</v>
      </c>
      <c r="J66" s="180">
        <v>18.98211505400106</v>
      </c>
      <c r="K66" s="180">
        <v>17.716548304360337</v>
      </c>
      <c r="L66" s="180">
        <v>16.981711821915795</v>
      </c>
      <c r="M66" s="206">
        <v>18.023047397463809</v>
      </c>
      <c r="N66" s="206">
        <v>18.815644093548002</v>
      </c>
      <c r="O66" s="206">
        <v>18.692703366024066</v>
      </c>
      <c r="P66" s="206">
        <v>18.621996307663167</v>
      </c>
      <c r="Q66" s="206">
        <v>19.287993008077677</v>
      </c>
      <c r="R66" s="206">
        <v>18.595755082563922</v>
      </c>
      <c r="S66" s="206">
        <v>17.247004879899073</v>
      </c>
      <c r="T66" s="206">
        <v>15.892255243526337</v>
      </c>
      <c r="U66" s="206">
        <v>14.251772144256696</v>
      </c>
      <c r="V66" s="206">
        <v>13.702628352759556</v>
      </c>
      <c r="W66" s="206">
        <v>13.202356897648182</v>
      </c>
      <c r="X66" s="206">
        <v>13.481305161829555</v>
      </c>
      <c r="Y66" s="206">
        <v>13.19</v>
      </c>
      <c r="Z66" s="206">
        <v>12.06</v>
      </c>
    </row>
    <row r="67" spans="1:26" ht="12" customHeight="1">
      <c r="A67" s="208" t="s">
        <v>16</v>
      </c>
      <c r="B67" s="224">
        <v>14.6</v>
      </c>
      <c r="C67" s="224">
        <v>13.5</v>
      </c>
      <c r="D67" s="224">
        <v>13</v>
      </c>
      <c r="E67" s="180">
        <v>13.2</v>
      </c>
      <c r="F67" s="180">
        <v>13.8</v>
      </c>
      <c r="G67" s="180">
        <v>14.561039415055021</v>
      </c>
      <c r="H67" s="180">
        <v>16.329435271586849</v>
      </c>
      <c r="I67" s="180">
        <v>16.985540820301235</v>
      </c>
      <c r="J67" s="180">
        <v>17.855175790336119</v>
      </c>
      <c r="K67" s="180">
        <v>16.765267868650238</v>
      </c>
      <c r="L67" s="180">
        <v>16.123129628045959</v>
      </c>
      <c r="M67" s="206">
        <v>17.030257317927681</v>
      </c>
      <c r="N67" s="206">
        <v>17.908851353990507</v>
      </c>
      <c r="O67" s="206">
        <v>17.784184632957441</v>
      </c>
      <c r="P67" s="206">
        <v>17.524565555967762</v>
      </c>
      <c r="Q67" s="206">
        <v>18.216101805558026</v>
      </c>
      <c r="R67" s="206">
        <v>17.599155426971713</v>
      </c>
      <c r="S67" s="206">
        <v>16.445889841856694</v>
      </c>
      <c r="T67" s="206">
        <v>15.448638294217542</v>
      </c>
      <c r="U67" s="206">
        <v>15.500944022727282</v>
      </c>
      <c r="V67" s="206">
        <v>15.008910606027881</v>
      </c>
      <c r="W67" s="206">
        <v>14.623663169494828</v>
      </c>
      <c r="X67" s="206">
        <v>14.746010917399884</v>
      </c>
      <c r="Y67" s="206">
        <v>14.59</v>
      </c>
      <c r="Z67" s="206">
        <v>13.56</v>
      </c>
    </row>
    <row r="68" spans="1:26" ht="12" customHeight="1">
      <c r="A68" s="208" t="s">
        <v>17</v>
      </c>
      <c r="B68" s="224">
        <v>20.5</v>
      </c>
      <c r="C68" s="224">
        <v>20.100000000000001</v>
      </c>
      <c r="D68" s="224">
        <v>18.899999999999999</v>
      </c>
      <c r="E68" s="180">
        <v>19.100000000000001</v>
      </c>
      <c r="F68" s="180">
        <v>20.3</v>
      </c>
      <c r="G68" s="180">
        <v>21.60729991748854</v>
      </c>
      <c r="H68" s="180">
        <v>22.309973189408385</v>
      </c>
      <c r="I68" s="180">
        <v>23.036902376890307</v>
      </c>
      <c r="J68" s="180">
        <v>23.535801976542814</v>
      </c>
      <c r="K68" s="180">
        <v>22.163848350856117</v>
      </c>
      <c r="L68" s="180">
        <v>21.213345399395116</v>
      </c>
      <c r="M68" s="206">
        <v>21.804008903192436</v>
      </c>
      <c r="N68" s="206">
        <v>22.595695750596747</v>
      </c>
      <c r="O68" s="206">
        <v>21.622352526082057</v>
      </c>
      <c r="P68" s="206">
        <v>21.255252735770807</v>
      </c>
      <c r="Q68" s="206">
        <v>21.863028472073552</v>
      </c>
      <c r="R68" s="206">
        <v>21.22706525686079</v>
      </c>
      <c r="S68" s="206">
        <v>19.82227085276137</v>
      </c>
      <c r="T68" s="206">
        <v>18.575294037031352</v>
      </c>
      <c r="U68" s="206">
        <v>18.064307473058953</v>
      </c>
      <c r="V68" s="206">
        <v>17.051193523941489</v>
      </c>
      <c r="W68" s="206">
        <v>16.191036115885144</v>
      </c>
      <c r="X68" s="206">
        <v>16.228155179128656</v>
      </c>
      <c r="Y68" s="206">
        <v>16</v>
      </c>
      <c r="Z68" s="206">
        <v>15.06</v>
      </c>
    </row>
    <row r="69" spans="1:26" ht="12" customHeight="1">
      <c r="A69" s="208" t="s">
        <v>24</v>
      </c>
      <c r="B69" s="224">
        <v>26.6</v>
      </c>
      <c r="C69" s="224">
        <v>25.4</v>
      </c>
      <c r="D69" s="224">
        <v>24.4</v>
      </c>
      <c r="E69" s="180">
        <v>25.1</v>
      </c>
      <c r="F69" s="180">
        <v>25.9</v>
      </c>
      <c r="G69" s="180">
        <v>27.62327723022241</v>
      </c>
      <c r="H69" s="180">
        <v>28.085446107580591</v>
      </c>
      <c r="I69" s="180">
        <v>28.661772475860275</v>
      </c>
      <c r="J69" s="180">
        <v>28.992707777726839</v>
      </c>
      <c r="K69" s="180">
        <v>27.57774521796734</v>
      </c>
      <c r="L69" s="180">
        <v>26.678081956185384</v>
      </c>
      <c r="M69" s="206">
        <v>27.603925714660122</v>
      </c>
      <c r="N69" s="206">
        <v>28.437888282583263</v>
      </c>
      <c r="O69" s="206">
        <v>28.092890238227518</v>
      </c>
      <c r="P69" s="206">
        <v>27.646043419312143</v>
      </c>
      <c r="Q69" s="206">
        <v>27.969432806158856</v>
      </c>
      <c r="R69" s="206">
        <v>27.399940157699149</v>
      </c>
      <c r="S69" s="206">
        <v>25.808370107162499</v>
      </c>
      <c r="T69" s="206">
        <v>24.150746128963512</v>
      </c>
      <c r="U69" s="206">
        <v>23.87408127972342</v>
      </c>
      <c r="V69" s="206">
        <v>23.266196932904137</v>
      </c>
      <c r="W69" s="206">
        <v>22.322382067514759</v>
      </c>
      <c r="X69" s="206">
        <v>21.906804496013958</v>
      </c>
      <c r="Y69" s="206">
        <v>21.95</v>
      </c>
      <c r="Z69" s="206">
        <v>20.599999999999998</v>
      </c>
    </row>
    <row r="70" spans="1:26" ht="12" customHeight="1">
      <c r="A70" s="208" t="s">
        <v>28</v>
      </c>
      <c r="B70" s="224">
        <v>26.4</v>
      </c>
      <c r="C70" s="224">
        <v>25</v>
      </c>
      <c r="D70" s="224">
        <v>23.1</v>
      </c>
      <c r="E70" s="180">
        <v>23.3</v>
      </c>
      <c r="F70" s="180">
        <v>23.4</v>
      </c>
      <c r="G70" s="180">
        <v>24.824204970293394</v>
      </c>
      <c r="H70" s="180">
        <v>25.604158693867145</v>
      </c>
      <c r="I70" s="180">
        <v>25.661791164102993</v>
      </c>
      <c r="J70" s="180">
        <v>26.10913129190034</v>
      </c>
      <c r="K70" s="180">
        <v>24.278840662986447</v>
      </c>
      <c r="L70" s="180">
        <v>23.22587636805865</v>
      </c>
      <c r="M70" s="206">
        <v>23.534907470394142</v>
      </c>
      <c r="N70" s="206">
        <v>24.201867440309027</v>
      </c>
      <c r="O70" s="206">
        <v>24.069817654387958</v>
      </c>
      <c r="P70" s="206">
        <v>23.747056080602739</v>
      </c>
      <c r="Q70" s="206">
        <v>24.260283877951306</v>
      </c>
      <c r="R70" s="206">
        <v>23.303069719583494</v>
      </c>
      <c r="S70" s="206">
        <v>21.739570257413174</v>
      </c>
      <c r="T70" s="206">
        <v>20.221481332032294</v>
      </c>
      <c r="U70" s="206">
        <v>19.269904779578805</v>
      </c>
      <c r="V70" s="206">
        <v>18.595331002716964</v>
      </c>
      <c r="W70" s="206">
        <v>17.931255091528385</v>
      </c>
      <c r="X70" s="206">
        <v>17.892675990198931</v>
      </c>
      <c r="Y70" s="206">
        <v>17.66</v>
      </c>
      <c r="Z70" s="206">
        <v>16.520000000000003</v>
      </c>
    </row>
    <row r="71" spans="1:26" ht="12" customHeight="1">
      <c r="A71" s="208" t="s">
        <v>42</v>
      </c>
      <c r="B71" s="224">
        <v>34.1</v>
      </c>
      <c r="C71" s="224">
        <v>32.200000000000003</v>
      </c>
      <c r="D71" s="224">
        <v>30.9</v>
      </c>
      <c r="E71" s="180">
        <v>31.4</v>
      </c>
      <c r="F71" s="180">
        <v>32.4</v>
      </c>
      <c r="G71" s="180">
        <v>31.981210631838643</v>
      </c>
      <c r="H71" s="180">
        <v>32.278172319140666</v>
      </c>
      <c r="I71" s="180">
        <v>32.341946189737229</v>
      </c>
      <c r="J71" s="180">
        <v>31.512971924235096</v>
      </c>
      <c r="K71" s="180">
        <v>29.25384339826287</v>
      </c>
      <c r="L71" s="180">
        <v>27.849544045194751</v>
      </c>
      <c r="M71" s="206">
        <v>29.168897088753599</v>
      </c>
      <c r="N71" s="206">
        <v>30.305406456988432</v>
      </c>
      <c r="O71" s="206">
        <v>29.986360194030798</v>
      </c>
      <c r="P71" s="206">
        <v>29.959950316136652</v>
      </c>
      <c r="Q71" s="206">
        <v>30.044684031712158</v>
      </c>
      <c r="R71" s="206">
        <v>29.421855153571698</v>
      </c>
      <c r="S71" s="206">
        <v>28.243053301590283</v>
      </c>
      <c r="T71" s="206">
        <v>25.863716423543977</v>
      </c>
      <c r="U71" s="206">
        <v>24.061231304828439</v>
      </c>
      <c r="V71" s="206">
        <v>23.309645525178986</v>
      </c>
      <c r="W71" s="206">
        <v>22.175031175416521</v>
      </c>
      <c r="X71" s="206">
        <v>21.416998165626879</v>
      </c>
      <c r="Y71" s="206">
        <v>21.029999999999998</v>
      </c>
      <c r="Z71" s="206">
        <v>19.600000000000001</v>
      </c>
    </row>
    <row r="72" spans="1:26" ht="12" customHeight="1">
      <c r="A72" s="208" t="s">
        <v>18</v>
      </c>
      <c r="B72" s="224">
        <v>24.5</v>
      </c>
      <c r="C72" s="224">
        <v>23.2</v>
      </c>
      <c r="D72" s="224">
        <v>22.2</v>
      </c>
      <c r="E72" s="180">
        <v>22.5</v>
      </c>
      <c r="F72" s="180">
        <v>22.9</v>
      </c>
      <c r="G72" s="180">
        <v>24.501142268855457</v>
      </c>
      <c r="H72" s="180">
        <v>25.562512875967542</v>
      </c>
      <c r="I72" s="180">
        <v>25.637560444846702</v>
      </c>
      <c r="J72" s="180">
        <v>26.073179975213318</v>
      </c>
      <c r="K72" s="180">
        <v>24.451789470333452</v>
      </c>
      <c r="L72" s="180">
        <v>22.973141851797681</v>
      </c>
      <c r="M72" s="206">
        <v>23.401204537091065</v>
      </c>
      <c r="N72" s="206">
        <v>24.121234778211736</v>
      </c>
      <c r="O72" s="206">
        <v>23.567465901442517</v>
      </c>
      <c r="P72" s="206">
        <v>23.357471342110699</v>
      </c>
      <c r="Q72" s="206">
        <v>24.116743581177531</v>
      </c>
      <c r="R72" s="206">
        <v>23.638917224471474</v>
      </c>
      <c r="S72" s="206">
        <v>22.023738544386166</v>
      </c>
      <c r="T72" s="206">
        <v>20.489368672876783</v>
      </c>
      <c r="U72" s="206">
        <v>19.69374364555512</v>
      </c>
      <c r="V72" s="206">
        <v>18.508275127674022</v>
      </c>
      <c r="W72" s="206">
        <v>17.707040683785515</v>
      </c>
      <c r="X72" s="206">
        <v>17.263229567477591</v>
      </c>
      <c r="Y72" s="206">
        <v>16.97</v>
      </c>
      <c r="Z72" s="206">
        <v>15.76</v>
      </c>
    </row>
    <row r="73" spans="1:26" ht="12" customHeight="1">
      <c r="A73" s="208" t="s">
        <v>19</v>
      </c>
      <c r="B73" s="224">
        <v>11.6</v>
      </c>
      <c r="C73" s="224">
        <v>10.8</v>
      </c>
      <c r="D73" s="224">
        <v>9.9</v>
      </c>
      <c r="E73" s="180">
        <v>10.199999999999999</v>
      </c>
      <c r="F73" s="180">
        <v>10.5</v>
      </c>
      <c r="G73" s="180">
        <v>11.464646922357172</v>
      </c>
      <c r="H73" s="180">
        <v>11.948407584193884</v>
      </c>
      <c r="I73" s="180">
        <v>12.037897144433659</v>
      </c>
      <c r="J73" s="180">
        <v>12.933361983200994</v>
      </c>
      <c r="K73" s="180">
        <v>12.111890106069348</v>
      </c>
      <c r="L73" s="180">
        <v>11.835124609701467</v>
      </c>
      <c r="M73" s="206">
        <v>12.263175875645235</v>
      </c>
      <c r="N73" s="206">
        <v>12.873425360602422</v>
      </c>
      <c r="O73" s="206">
        <v>12.648294669577934</v>
      </c>
      <c r="P73" s="206">
        <v>12.919703586602887</v>
      </c>
      <c r="Q73" s="206">
        <v>13.316492741708796</v>
      </c>
      <c r="R73" s="206">
        <v>13.167585657895442</v>
      </c>
      <c r="S73" s="206">
        <v>12.551500444123612</v>
      </c>
      <c r="T73" s="206">
        <v>11.986709274023527</v>
      </c>
      <c r="U73" s="206">
        <v>11.463784216779301</v>
      </c>
      <c r="V73" s="206">
        <v>11.203070358750139</v>
      </c>
      <c r="W73" s="206">
        <v>11.166140927035235</v>
      </c>
      <c r="X73" s="206">
        <v>11.418177578843638</v>
      </c>
      <c r="Y73" s="206">
        <v>11.360000000000001</v>
      </c>
      <c r="Z73" s="206">
        <v>10.54</v>
      </c>
    </row>
    <row r="74" spans="1:26" ht="12" customHeight="1">
      <c r="A74" s="208" t="s">
        <v>20</v>
      </c>
      <c r="B74" s="224">
        <v>9.9</v>
      </c>
      <c r="C74" s="224">
        <v>9.4</v>
      </c>
      <c r="D74" s="224">
        <v>8.8000000000000007</v>
      </c>
      <c r="E74" s="180">
        <v>9.1</v>
      </c>
      <c r="F74" s="180">
        <v>9.1</v>
      </c>
      <c r="G74" s="180">
        <v>10.461139160729664</v>
      </c>
      <c r="H74" s="180">
        <v>11.212847421691926</v>
      </c>
      <c r="I74" s="180">
        <v>11.344937575878793</v>
      </c>
      <c r="J74" s="180">
        <v>11.735116448071427</v>
      </c>
      <c r="K74" s="180">
        <v>11.417331575087978</v>
      </c>
      <c r="L74" s="180">
        <v>10.763965783444828</v>
      </c>
      <c r="M74" s="206">
        <v>11.41745924104846</v>
      </c>
      <c r="N74" s="206">
        <v>12.247971431473101</v>
      </c>
      <c r="O74" s="206">
        <v>12.082488809909085</v>
      </c>
      <c r="P74" s="206">
        <v>12.32195803960934</v>
      </c>
      <c r="Q74" s="206">
        <v>13.262430493429353</v>
      </c>
      <c r="R74" s="206">
        <v>13.369070950320266</v>
      </c>
      <c r="S74" s="206">
        <v>12.772652572037742</v>
      </c>
      <c r="T74" s="206">
        <v>12.048290831340806</v>
      </c>
      <c r="U74" s="206">
        <v>11.369346826025065</v>
      </c>
      <c r="V74" s="206">
        <v>11.055740477467021</v>
      </c>
      <c r="W74" s="206">
        <v>11.233559146108465</v>
      </c>
      <c r="X74" s="206">
        <v>11.422693613369445</v>
      </c>
      <c r="Y74" s="206">
        <v>11.57</v>
      </c>
      <c r="Z74" s="206">
        <v>10.94</v>
      </c>
    </row>
    <row r="75" spans="1:26" ht="12" customHeight="1">
      <c r="A75" s="208" t="s">
        <v>40</v>
      </c>
      <c r="B75" s="224">
        <v>9.8000000000000007</v>
      </c>
      <c r="C75" s="224">
        <v>9.1</v>
      </c>
      <c r="D75" s="224">
        <v>8.4</v>
      </c>
      <c r="E75" s="180">
        <v>8.6</v>
      </c>
      <c r="F75" s="180">
        <v>8.9</v>
      </c>
      <c r="G75" s="180">
        <v>9.9282312870534977</v>
      </c>
      <c r="H75" s="180">
        <v>10.923792863816084</v>
      </c>
      <c r="I75" s="180">
        <v>11.356841182572898</v>
      </c>
      <c r="J75" s="180">
        <v>12.10974138480112</v>
      </c>
      <c r="K75" s="180">
        <v>11.262811864924281</v>
      </c>
      <c r="L75" s="180">
        <v>10.411963924495861</v>
      </c>
      <c r="M75" s="206">
        <v>11.086782637734093</v>
      </c>
      <c r="N75" s="206">
        <v>12.014040846837295</v>
      </c>
      <c r="O75" s="206">
        <v>11.71336708917314</v>
      </c>
      <c r="P75" s="206">
        <v>11.650151835676711</v>
      </c>
      <c r="Q75" s="206">
        <v>12.166766784478778</v>
      </c>
      <c r="R75" s="206">
        <v>12.130242738435305</v>
      </c>
      <c r="S75" s="206">
        <v>11.661776870999612</v>
      </c>
      <c r="T75" s="206">
        <v>10.909008375664071</v>
      </c>
      <c r="U75" s="206">
        <v>9.3659280111115759</v>
      </c>
      <c r="V75" s="206">
        <v>9.5239659000160941</v>
      </c>
      <c r="W75" s="206">
        <v>9.3615937091334231</v>
      </c>
      <c r="X75" s="206">
        <v>9.7618314568338356</v>
      </c>
      <c r="Y75" s="206">
        <v>9.73</v>
      </c>
      <c r="Z75" s="206">
        <v>9</v>
      </c>
    </row>
    <row r="76" spans="1:26" ht="12" customHeight="1">
      <c r="A76" s="208" t="s">
        <v>41</v>
      </c>
      <c r="B76" s="224">
        <v>8.4</v>
      </c>
      <c r="C76" s="224">
        <v>7.9</v>
      </c>
      <c r="D76" s="224">
        <v>7.1</v>
      </c>
      <c r="E76" s="180">
        <v>7.2</v>
      </c>
      <c r="F76" s="180">
        <v>7.3</v>
      </c>
      <c r="G76" s="180">
        <v>8.3835168829397517</v>
      </c>
      <c r="H76" s="180">
        <v>9.4062680312883433</v>
      </c>
      <c r="I76" s="180">
        <v>9.6712706310740639</v>
      </c>
      <c r="J76" s="180">
        <v>9.9082683050141913</v>
      </c>
      <c r="K76" s="180">
        <v>9.4240094516855244</v>
      </c>
      <c r="L76" s="180">
        <v>8.7660616822020287</v>
      </c>
      <c r="M76" s="206">
        <v>9.3261358501467875</v>
      </c>
      <c r="N76" s="206">
        <v>10.180190607091298</v>
      </c>
      <c r="O76" s="206">
        <v>10.049886466873231</v>
      </c>
      <c r="P76" s="206">
        <v>9.7956810759401201</v>
      </c>
      <c r="Q76" s="206">
        <v>10.007566493514609</v>
      </c>
      <c r="R76" s="206">
        <v>9.9848954395536555</v>
      </c>
      <c r="S76" s="206">
        <v>9.4491247477632943</v>
      </c>
      <c r="T76" s="206">
        <v>8.9223272748289997</v>
      </c>
      <c r="U76" s="206">
        <v>7.8749938575290894</v>
      </c>
      <c r="V76" s="206">
        <v>7.6261042246224324</v>
      </c>
      <c r="W76" s="206">
        <v>7.7749209825246899</v>
      </c>
      <c r="X76" s="206">
        <v>8.1892739941053083</v>
      </c>
      <c r="Y76" s="206">
        <v>7.9799999999999995</v>
      </c>
      <c r="Z76" s="206">
        <v>7.41</v>
      </c>
    </row>
    <row r="77" spans="1:26" s="32" customFormat="1" ht="15" customHeight="1">
      <c r="A77" s="173" t="s">
        <v>21</v>
      </c>
      <c r="B77" s="225">
        <v>18.899999999999999</v>
      </c>
      <c r="C77" s="225">
        <v>17.8</v>
      </c>
      <c r="D77" s="225">
        <v>16.899999999999999</v>
      </c>
      <c r="E77" s="181">
        <v>17.2</v>
      </c>
      <c r="F77" s="181">
        <v>17.600000000000001</v>
      </c>
      <c r="G77" s="181">
        <v>18.922859824461057</v>
      </c>
      <c r="H77" s="181">
        <v>19.736024969635206</v>
      </c>
      <c r="I77" s="181">
        <v>20.055732319204711</v>
      </c>
      <c r="J77" s="181">
        <v>20.65559485022926</v>
      </c>
      <c r="K77" s="181">
        <v>19.552039050904636</v>
      </c>
      <c r="L77" s="181">
        <v>18.682475871009462</v>
      </c>
      <c r="M77" s="207">
        <v>19.44007584324574</v>
      </c>
      <c r="N77" s="207">
        <v>20.404106565572494</v>
      </c>
      <c r="O77" s="207">
        <v>20.1610000054078</v>
      </c>
      <c r="P77" s="207">
        <v>20.092766978283247</v>
      </c>
      <c r="Q77" s="207">
        <v>20.623694538136</v>
      </c>
      <c r="R77" s="207">
        <v>20.100887882012675</v>
      </c>
      <c r="S77" s="207">
        <v>18.820938771980199</v>
      </c>
      <c r="T77" s="207">
        <v>17.573107755904946</v>
      </c>
      <c r="U77" s="207">
        <v>16.639210227476635</v>
      </c>
      <c r="V77" s="207">
        <v>16.041940372009496</v>
      </c>
      <c r="W77" s="207">
        <v>15.458787270391925</v>
      </c>
      <c r="X77" s="207">
        <v>15.456124069013786</v>
      </c>
      <c r="Y77" s="207">
        <v>15.25</v>
      </c>
      <c r="Z77" s="207">
        <v>14.24</v>
      </c>
    </row>
    <row r="78" spans="1:26" s="112" customFormat="1" ht="9" customHeight="1">
      <c r="A78" s="111" t="s">
        <v>117</v>
      </c>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row>
    <row r="79" spans="1:26" s="112" customFormat="1" ht="9" customHeight="1">
      <c r="A79" s="291" t="s">
        <v>215</v>
      </c>
      <c r="B79" s="111"/>
      <c r="C79" s="111"/>
      <c r="D79" s="111"/>
      <c r="E79" s="111"/>
      <c r="F79" s="111"/>
      <c r="G79" s="111"/>
      <c r="H79" s="111"/>
      <c r="I79" s="111"/>
      <c r="J79" s="111"/>
      <c r="K79" s="111"/>
      <c r="L79" s="111"/>
      <c r="M79" s="111"/>
      <c r="N79" s="291"/>
      <c r="O79" s="291"/>
      <c r="P79" s="291"/>
      <c r="Q79" s="291"/>
      <c r="R79" s="291"/>
      <c r="S79" s="291"/>
      <c r="T79" s="291"/>
      <c r="U79" s="291"/>
      <c r="V79" s="111"/>
      <c r="W79" s="111"/>
      <c r="X79" s="111"/>
      <c r="Y79" s="111"/>
      <c r="Z79" s="111"/>
    </row>
    <row r="80" spans="1:26" s="110" customFormat="1" ht="9" customHeight="1">
      <c r="A80" s="76" t="s">
        <v>159</v>
      </c>
      <c r="B80" s="113"/>
      <c r="C80" s="113"/>
      <c r="D80" s="113"/>
      <c r="E80" s="113"/>
      <c r="F80" s="113"/>
      <c r="G80" s="113"/>
      <c r="H80" s="113"/>
      <c r="I80" s="113"/>
      <c r="J80" s="113"/>
      <c r="K80" s="113"/>
      <c r="L80" s="113"/>
    </row>
    <row r="81" spans="1:12">
      <c r="B81" s="34"/>
      <c r="C81" s="34"/>
      <c r="D81" s="34"/>
      <c r="E81" s="34"/>
      <c r="F81" s="34"/>
      <c r="G81" s="34"/>
      <c r="H81" s="34"/>
      <c r="I81" s="34"/>
      <c r="J81" s="34"/>
      <c r="K81" s="34"/>
      <c r="L81" s="34"/>
    </row>
    <row r="82" spans="1:12">
      <c r="B82" s="34"/>
      <c r="C82" s="34"/>
      <c r="D82" s="34"/>
      <c r="E82" s="34"/>
      <c r="F82" s="34"/>
      <c r="G82" s="34"/>
      <c r="H82" s="34"/>
      <c r="I82" s="34"/>
      <c r="J82" s="34"/>
      <c r="K82" s="34"/>
      <c r="L82" s="34"/>
    </row>
    <row r="83" spans="1:12">
      <c r="A83" s="32"/>
      <c r="B83" s="34"/>
      <c r="C83" s="34"/>
      <c r="D83" s="34"/>
      <c r="E83" s="34"/>
      <c r="F83" s="34"/>
      <c r="G83" s="34"/>
      <c r="H83" s="34"/>
      <c r="I83" s="34"/>
      <c r="J83" s="34"/>
      <c r="K83" s="34"/>
      <c r="L83" s="34"/>
    </row>
    <row r="84" spans="1:12">
      <c r="B84" s="34"/>
      <c r="C84" s="34"/>
      <c r="D84" s="34"/>
      <c r="E84" s="34"/>
      <c r="F84" s="34"/>
      <c r="G84" s="34"/>
      <c r="H84" s="34"/>
      <c r="I84" s="34"/>
      <c r="J84" s="34"/>
      <c r="K84" s="34"/>
      <c r="L84" s="34"/>
    </row>
    <row r="85" spans="1:12">
      <c r="B85" s="34"/>
      <c r="C85" s="34"/>
      <c r="D85" s="34"/>
      <c r="E85" s="34"/>
      <c r="F85" s="34"/>
      <c r="G85" s="34"/>
      <c r="H85" s="34"/>
      <c r="I85" s="34"/>
      <c r="J85" s="34"/>
      <c r="K85" s="34"/>
      <c r="L85" s="34"/>
    </row>
    <row r="86" spans="1:12">
      <c r="B86" s="34"/>
      <c r="C86" s="34"/>
      <c r="D86" s="34"/>
      <c r="E86" s="34"/>
      <c r="F86" s="34"/>
      <c r="G86" s="34"/>
      <c r="H86" s="34"/>
      <c r="I86" s="34"/>
      <c r="J86" s="34"/>
      <c r="K86" s="34"/>
      <c r="L86" s="34"/>
    </row>
    <row r="87" spans="1:12">
      <c r="B87" s="34"/>
      <c r="C87" s="34"/>
      <c r="D87" s="34"/>
      <c r="E87" s="34"/>
      <c r="F87" s="34"/>
      <c r="G87" s="34"/>
      <c r="H87" s="34"/>
      <c r="I87" s="34"/>
      <c r="J87" s="34"/>
      <c r="K87" s="34"/>
      <c r="L87" s="34"/>
    </row>
    <row r="88" spans="1:12">
      <c r="B88" s="34"/>
      <c r="C88" s="34"/>
      <c r="D88" s="34"/>
      <c r="E88" s="34"/>
      <c r="F88" s="34"/>
      <c r="G88" s="34"/>
      <c r="H88" s="34"/>
      <c r="I88" s="34"/>
      <c r="J88" s="34"/>
      <c r="K88" s="34"/>
      <c r="L88" s="34"/>
    </row>
    <row r="89" spans="1:12">
      <c r="A89" s="32"/>
      <c r="B89" s="34"/>
      <c r="C89" s="34"/>
      <c r="D89" s="34"/>
      <c r="E89" s="34"/>
      <c r="F89" s="34"/>
      <c r="G89" s="34"/>
      <c r="H89" s="34"/>
      <c r="I89" s="34"/>
      <c r="J89" s="34"/>
      <c r="K89" s="34"/>
      <c r="L89" s="34"/>
    </row>
    <row r="90" spans="1:12">
      <c r="B90" s="34"/>
      <c r="C90" s="34"/>
      <c r="D90" s="34"/>
      <c r="E90" s="34"/>
      <c r="F90" s="34"/>
      <c r="G90" s="34"/>
      <c r="H90" s="34"/>
      <c r="I90" s="34"/>
      <c r="J90" s="34"/>
      <c r="K90" s="34"/>
      <c r="L90" s="34"/>
    </row>
    <row r="91" spans="1:12">
      <c r="B91" s="34"/>
      <c r="C91" s="34"/>
      <c r="D91" s="34"/>
      <c r="E91" s="34"/>
      <c r="F91" s="34"/>
      <c r="G91" s="34"/>
      <c r="H91" s="34"/>
      <c r="I91" s="34"/>
      <c r="J91" s="34"/>
      <c r="K91" s="34"/>
      <c r="L91" s="34"/>
    </row>
    <row r="92" spans="1:12">
      <c r="B92" s="34"/>
      <c r="C92" s="34"/>
      <c r="D92" s="34"/>
      <c r="E92" s="34"/>
      <c r="F92" s="34"/>
      <c r="G92" s="34"/>
      <c r="H92" s="34"/>
      <c r="I92" s="34"/>
      <c r="J92" s="34"/>
      <c r="K92" s="34"/>
      <c r="L92" s="34"/>
    </row>
    <row r="93" spans="1:12">
      <c r="B93" s="34"/>
      <c r="C93" s="34"/>
      <c r="D93" s="34"/>
      <c r="E93" s="34"/>
      <c r="F93" s="34"/>
      <c r="G93" s="34"/>
      <c r="H93" s="34"/>
      <c r="I93" s="34"/>
      <c r="J93" s="34"/>
      <c r="K93" s="34"/>
      <c r="L93" s="34"/>
    </row>
  </sheetData>
  <phoneticPr fontId="6" type="noConversion"/>
  <hyperlinks>
    <hyperlink ref="Z1" location="F!A1" display="Retour au menu" xr:uid="{C97580BF-E1F6-471A-BAD6-913809382895}"/>
  </hyperlinks>
  <pageMargins left="0.7" right="0.7" top="0.75" bottom="0.75" header="0.3" footer="0.3"/>
  <pageSetup paperSize="9" scale="63" fitToHeight="2" orientation="landscape" r:id="rId1"/>
  <headerFooter alignWithMargins="0">
    <oddFooter>&amp;L&amp;8&amp;K002060Le marché du travail bruxellois : Données statistiques - Caractéristiques des communes de la Région bruxelloise
Elaboration : view.brussels, www.actiris.be&amp;R&amp;8F &amp;P</oddFooter>
  </headerFooter>
  <rowBreaks count="2" manualBreakCount="2">
    <brk id="30" max="25" man="1"/>
    <brk id="55" max="2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99"/>
  <sheetViews>
    <sheetView showGridLines="0" zoomScaleNormal="100" zoomScaleSheetLayoutView="80" workbookViewId="0"/>
  </sheetViews>
  <sheetFormatPr baseColWidth="10" defaultColWidth="9.109375" defaultRowHeight="10.199999999999999"/>
  <cols>
    <col min="1" max="1" width="18.6640625" style="31" customWidth="1"/>
    <col min="2" max="23" width="9.33203125" style="31" customWidth="1"/>
    <col min="24" max="16384" width="9.109375" style="31"/>
  </cols>
  <sheetData>
    <row r="1" spans="1:23" ht="22.8">
      <c r="A1" s="70" t="s">
        <v>109</v>
      </c>
      <c r="S1" s="68"/>
      <c r="T1" s="68"/>
      <c r="U1" s="68"/>
      <c r="V1" s="68"/>
      <c r="W1" s="68" t="s">
        <v>107</v>
      </c>
    </row>
    <row r="2" spans="1:23" ht="3" customHeight="1"/>
    <row r="3" spans="1:23" s="80" customFormat="1" ht="15.75" customHeight="1">
      <c r="A3" s="81" t="s">
        <v>115</v>
      </c>
    </row>
    <row r="4" spans="1:23" s="80" customFormat="1" ht="4.5" customHeight="1">
      <c r="A4" s="81"/>
    </row>
    <row r="5" spans="1:23" ht="19.5" customHeight="1">
      <c r="A5" s="120" t="s">
        <v>200</v>
      </c>
      <c r="B5" s="67"/>
      <c r="C5" s="67"/>
      <c r="D5" s="67"/>
      <c r="E5" s="67"/>
      <c r="F5" s="67"/>
      <c r="G5" s="67"/>
      <c r="H5" s="67"/>
      <c r="I5" s="67"/>
      <c r="J5" s="67"/>
      <c r="K5" s="67"/>
      <c r="L5" s="67"/>
      <c r="M5" s="67"/>
      <c r="N5" s="67"/>
      <c r="O5" s="67"/>
      <c r="P5" s="67"/>
      <c r="Q5" s="67"/>
      <c r="R5" s="67"/>
      <c r="S5" s="67"/>
      <c r="T5" s="67"/>
      <c r="U5" s="67"/>
      <c r="V5" s="67"/>
      <c r="W5" s="67"/>
    </row>
    <row r="6" spans="1:23" ht="4.5" customHeight="1">
      <c r="A6" s="2"/>
    </row>
    <row r="7" spans="1:23" s="32" customFormat="1" ht="18" customHeight="1">
      <c r="A7" s="202" t="s">
        <v>6</v>
      </c>
      <c r="B7" s="211">
        <v>2001</v>
      </c>
      <c r="C7" s="211">
        <v>2002</v>
      </c>
      <c r="D7" s="211">
        <v>2003</v>
      </c>
      <c r="E7" s="211">
        <v>2004</v>
      </c>
      <c r="F7" s="211">
        <v>2005</v>
      </c>
      <c r="G7" s="211">
        <v>2006</v>
      </c>
      <c r="H7" s="211">
        <v>2007</v>
      </c>
      <c r="I7" s="211">
        <v>2008</v>
      </c>
      <c r="J7" s="201">
        <v>2009</v>
      </c>
      <c r="K7" s="201">
        <v>2010</v>
      </c>
      <c r="L7" s="201">
        <v>2011</v>
      </c>
      <c r="M7" s="201">
        <v>2012</v>
      </c>
      <c r="N7" s="365">
        <v>2013</v>
      </c>
      <c r="O7" s="429">
        <v>2014</v>
      </c>
      <c r="P7" s="391">
        <v>2015</v>
      </c>
      <c r="Q7" s="365">
        <v>2016</v>
      </c>
      <c r="R7" s="462">
        <v>2017</v>
      </c>
      <c r="S7" s="432">
        <v>2018</v>
      </c>
      <c r="T7" s="464">
        <v>2019</v>
      </c>
      <c r="U7" s="476">
        <v>2020</v>
      </c>
      <c r="V7" s="497">
        <v>2021</v>
      </c>
      <c r="W7" s="497" t="s">
        <v>199</v>
      </c>
    </row>
    <row r="8" spans="1:23" ht="12" customHeight="1">
      <c r="A8" s="208" t="s">
        <v>9</v>
      </c>
      <c r="B8" s="224">
        <v>27.591803348390087</v>
      </c>
      <c r="C8" s="224">
        <v>29.546714451025561</v>
      </c>
      <c r="D8" s="224">
        <v>29.085703016582233</v>
      </c>
      <c r="E8" s="180">
        <v>29.706982394969561</v>
      </c>
      <c r="F8" s="180">
        <v>32.84475701501762</v>
      </c>
      <c r="G8" s="180">
        <v>32.573557741114577</v>
      </c>
      <c r="H8" s="180">
        <v>30.33350027545476</v>
      </c>
      <c r="I8" s="180">
        <v>27.699272272132596</v>
      </c>
      <c r="J8" s="206">
        <v>30.750714280693536</v>
      </c>
      <c r="K8" s="206">
        <v>32.268815254887997</v>
      </c>
      <c r="L8" s="206">
        <v>30.818963741639838</v>
      </c>
      <c r="M8" s="206">
        <v>31.498372802960851</v>
      </c>
      <c r="N8" s="206">
        <v>33.659693144310708</v>
      </c>
      <c r="O8" s="206">
        <v>32.827491034267737</v>
      </c>
      <c r="P8" s="206">
        <v>27.851539242945613</v>
      </c>
      <c r="Q8" s="206">
        <v>26.839959935229874</v>
      </c>
      <c r="R8" s="206">
        <v>25.373163536237236</v>
      </c>
      <c r="S8" s="206">
        <v>22.608550310250223</v>
      </c>
      <c r="T8" s="206">
        <v>21.16640362661586</v>
      </c>
      <c r="U8" s="206">
        <v>21.00407031420248</v>
      </c>
      <c r="V8" s="206">
        <v>22.03</v>
      </c>
      <c r="W8" s="206">
        <v>22.85</v>
      </c>
    </row>
    <row r="9" spans="1:23" ht="12" customHeight="1">
      <c r="A9" s="208" t="s">
        <v>10</v>
      </c>
      <c r="B9" s="224">
        <v>17.355757130550618</v>
      </c>
      <c r="C9" s="224">
        <v>19.709466607982691</v>
      </c>
      <c r="D9" s="224">
        <v>21.144839792167232</v>
      </c>
      <c r="E9" s="180">
        <v>22.630064936469498</v>
      </c>
      <c r="F9" s="180">
        <v>24.20761981150747</v>
      </c>
      <c r="G9" s="180">
        <v>23.565227407436183</v>
      </c>
      <c r="H9" s="180">
        <v>21.500786762922811</v>
      </c>
      <c r="I9" s="180">
        <v>22.469699460316185</v>
      </c>
      <c r="J9" s="206">
        <v>26.097427460732987</v>
      </c>
      <c r="K9" s="206">
        <v>25.731133635777564</v>
      </c>
      <c r="L9" s="206">
        <v>24.357105213559983</v>
      </c>
      <c r="M9" s="206">
        <v>26.039206503458505</v>
      </c>
      <c r="N9" s="206">
        <v>26.880049761374142</v>
      </c>
      <c r="O9" s="206">
        <v>24.425593432746414</v>
      </c>
      <c r="P9" s="206">
        <v>25.349100138081067</v>
      </c>
      <c r="Q9" s="206">
        <v>24.204757420555097</v>
      </c>
      <c r="R9" s="206">
        <v>24.980206517408991</v>
      </c>
      <c r="S9" s="206">
        <v>22.948584339113019</v>
      </c>
      <c r="T9" s="206">
        <v>19.078196246192345</v>
      </c>
      <c r="U9" s="206">
        <v>20.855882025416523</v>
      </c>
      <c r="V9" s="206">
        <v>22.15</v>
      </c>
      <c r="W9" s="206">
        <v>20.04</v>
      </c>
    </row>
    <row r="10" spans="1:23" ht="12" customHeight="1">
      <c r="A10" s="208" t="s">
        <v>23</v>
      </c>
      <c r="B10" s="224">
        <v>19.994800291553343</v>
      </c>
      <c r="C10" s="224">
        <v>23.158917105282523</v>
      </c>
      <c r="D10" s="224">
        <v>23.249796605676341</v>
      </c>
      <c r="E10" s="180">
        <v>24.431900894749187</v>
      </c>
      <c r="F10" s="180">
        <v>25.364202896643196</v>
      </c>
      <c r="G10" s="180">
        <v>24.397219498855542</v>
      </c>
      <c r="H10" s="180">
        <v>23.208157602107761</v>
      </c>
      <c r="I10" s="180">
        <v>20.656645913827518</v>
      </c>
      <c r="J10" s="206">
        <v>24.868416579464569</v>
      </c>
      <c r="K10" s="206">
        <v>27.609937848098561</v>
      </c>
      <c r="L10" s="206">
        <v>27.526172293220728</v>
      </c>
      <c r="M10" s="206">
        <v>25.626223916295405</v>
      </c>
      <c r="N10" s="206">
        <v>29.29014328777706</v>
      </c>
      <c r="O10" s="206">
        <v>27.474306073034878</v>
      </c>
      <c r="P10" s="206">
        <v>27.47717605331647</v>
      </c>
      <c r="Q10" s="206">
        <v>25.172099781758856</v>
      </c>
      <c r="R10" s="206">
        <v>21.820334665289721</v>
      </c>
      <c r="S10" s="206">
        <v>22.221026280899959</v>
      </c>
      <c r="T10" s="206">
        <v>21.370929032000735</v>
      </c>
      <c r="U10" s="206">
        <v>22.711282037856119</v>
      </c>
      <c r="V10" s="206">
        <v>23.05</v>
      </c>
      <c r="W10" s="206">
        <v>22.34</v>
      </c>
    </row>
    <row r="11" spans="1:23" ht="12" customHeight="1">
      <c r="A11" s="208" t="s">
        <v>11</v>
      </c>
      <c r="B11" s="224">
        <v>30.157156748756702</v>
      </c>
      <c r="C11" s="224">
        <v>32.212303847640321</v>
      </c>
      <c r="D11" s="224">
        <v>35.123286545587824</v>
      </c>
      <c r="E11" s="180">
        <v>35.505893997612787</v>
      </c>
      <c r="F11" s="180">
        <v>35.324197665896293</v>
      </c>
      <c r="G11" s="180">
        <v>35.239297709948488</v>
      </c>
      <c r="H11" s="180">
        <v>31.335884947762139</v>
      </c>
      <c r="I11" s="180">
        <v>29.684428567081273</v>
      </c>
      <c r="J11" s="206">
        <v>32.356498970497945</v>
      </c>
      <c r="K11" s="206">
        <v>33.8468252883278</v>
      </c>
      <c r="L11" s="206">
        <v>31.598834000398927</v>
      </c>
      <c r="M11" s="206">
        <v>31.773464300823818</v>
      </c>
      <c r="N11" s="206">
        <v>34.18665082142148</v>
      </c>
      <c r="O11" s="206">
        <v>31.028100307300161</v>
      </c>
      <c r="P11" s="206">
        <v>28.45389732989425</v>
      </c>
      <c r="Q11" s="206">
        <v>26.914907143276796</v>
      </c>
      <c r="R11" s="206">
        <v>25.373169350076076</v>
      </c>
      <c r="S11" s="206">
        <v>24.409413168097338</v>
      </c>
      <c r="T11" s="206">
        <v>22.470603965623162</v>
      </c>
      <c r="U11" s="206">
        <v>24.649411233883058</v>
      </c>
      <c r="V11" s="206">
        <v>23.46</v>
      </c>
      <c r="W11" s="206">
        <v>22.48</v>
      </c>
    </row>
    <row r="12" spans="1:23" ht="12" customHeight="1">
      <c r="A12" s="208" t="s">
        <v>12</v>
      </c>
      <c r="B12" s="224">
        <v>25.889052844839846</v>
      </c>
      <c r="C12" s="224">
        <v>27.911706958653337</v>
      </c>
      <c r="D12" s="224">
        <v>31.043527126765213</v>
      </c>
      <c r="E12" s="180">
        <v>30.522698204898241</v>
      </c>
      <c r="F12" s="180">
        <v>29.873961759460737</v>
      </c>
      <c r="G12" s="180">
        <v>28.739405834155889</v>
      </c>
      <c r="H12" s="180">
        <v>26.879577536156841</v>
      </c>
      <c r="I12" s="180">
        <v>24.312364604785692</v>
      </c>
      <c r="J12" s="206">
        <v>29.52767199038286</v>
      </c>
      <c r="K12" s="206">
        <v>31.135518571353636</v>
      </c>
      <c r="L12" s="206">
        <v>28.217066397161382</v>
      </c>
      <c r="M12" s="206">
        <v>27.736704546971875</v>
      </c>
      <c r="N12" s="206">
        <v>29.928436636149531</v>
      </c>
      <c r="O12" s="206">
        <v>28.005294831473705</v>
      </c>
      <c r="P12" s="206">
        <v>26.71537248617366</v>
      </c>
      <c r="Q12" s="206">
        <v>22.816931303102933</v>
      </c>
      <c r="R12" s="206">
        <v>21.272479959968667</v>
      </c>
      <c r="S12" s="206">
        <v>23.326346489559906</v>
      </c>
      <c r="T12" s="206">
        <v>19.496717611092212</v>
      </c>
      <c r="U12" s="206">
        <v>18.611680713091278</v>
      </c>
      <c r="V12" s="206">
        <v>20.560000000000002</v>
      </c>
      <c r="W12" s="206">
        <v>21.349999999999998</v>
      </c>
    </row>
    <row r="13" spans="1:23" ht="12" customHeight="1">
      <c r="A13" s="208" t="s">
        <v>13</v>
      </c>
      <c r="B13" s="224">
        <v>20.403350755525402</v>
      </c>
      <c r="C13" s="224">
        <v>25.397448178004094</v>
      </c>
      <c r="D13" s="224">
        <v>21.271811558835918</v>
      </c>
      <c r="E13" s="180">
        <v>23.22707069243614</v>
      </c>
      <c r="F13" s="180">
        <v>28.146046943536788</v>
      </c>
      <c r="G13" s="180">
        <v>26.490572747294944</v>
      </c>
      <c r="H13" s="180">
        <v>23.773066879892685</v>
      </c>
      <c r="I13" s="180">
        <v>23.192374773771224</v>
      </c>
      <c r="J13" s="206">
        <v>29.50849827220507</v>
      </c>
      <c r="K13" s="206">
        <v>32.644519323799834</v>
      </c>
      <c r="L13" s="206">
        <v>30.834522464725183</v>
      </c>
      <c r="M13" s="206">
        <v>31.633773021741678</v>
      </c>
      <c r="N13" s="206">
        <v>33.267345005386098</v>
      </c>
      <c r="O13" s="206">
        <v>32.207262918957241</v>
      </c>
      <c r="P13" s="206">
        <v>29.263117337731664</v>
      </c>
      <c r="Q13" s="206">
        <v>26.04027843419674</v>
      </c>
      <c r="R13" s="206">
        <v>24.418307453243461</v>
      </c>
      <c r="S13" s="206">
        <v>24.131358564109544</v>
      </c>
      <c r="T13" s="206">
        <v>21.648890665080955</v>
      </c>
      <c r="U13" s="206">
        <v>22.975957108770583</v>
      </c>
      <c r="V13" s="206">
        <v>24.740000000000002</v>
      </c>
      <c r="W13" s="206">
        <v>23</v>
      </c>
    </row>
    <row r="14" spans="1:23" ht="12" customHeight="1">
      <c r="A14" s="208" t="s">
        <v>14</v>
      </c>
      <c r="B14" s="224">
        <v>25.848301649344378</v>
      </c>
      <c r="C14" s="224">
        <v>28.735765423123365</v>
      </c>
      <c r="D14" s="224">
        <v>33.812696689763719</v>
      </c>
      <c r="E14" s="180">
        <v>32.86633880818723</v>
      </c>
      <c r="F14" s="180">
        <v>31.569540063477987</v>
      </c>
      <c r="G14" s="180">
        <v>32.598281665950154</v>
      </c>
      <c r="H14" s="180">
        <v>30.58629916217248</v>
      </c>
      <c r="I14" s="180">
        <v>26.788754805627828</v>
      </c>
      <c r="J14" s="206">
        <v>30.301934135386237</v>
      </c>
      <c r="K14" s="206">
        <v>33.027927684541503</v>
      </c>
      <c r="L14" s="206">
        <v>35.157039838518706</v>
      </c>
      <c r="M14" s="206">
        <v>36.46249425991796</v>
      </c>
      <c r="N14" s="206">
        <v>37.184003871051281</v>
      </c>
      <c r="O14" s="206">
        <v>34.275071339585253</v>
      </c>
      <c r="P14" s="206">
        <v>30.564643041172019</v>
      </c>
      <c r="Q14" s="206">
        <v>26.897998342561557</v>
      </c>
      <c r="R14" s="206">
        <v>24.614528164199708</v>
      </c>
      <c r="S14" s="206">
        <v>23.838637514949486</v>
      </c>
      <c r="T14" s="206">
        <v>22.679721857471367</v>
      </c>
      <c r="U14" s="206">
        <v>24.191957416516978</v>
      </c>
      <c r="V14" s="206">
        <v>24.91</v>
      </c>
      <c r="W14" s="206">
        <v>24.16</v>
      </c>
    </row>
    <row r="15" spans="1:23" ht="12" customHeight="1">
      <c r="A15" s="208" t="s">
        <v>15</v>
      </c>
      <c r="B15" s="224">
        <v>19.250732358723894</v>
      </c>
      <c r="C15" s="224">
        <v>22.328217188686974</v>
      </c>
      <c r="D15" s="224">
        <v>23.796862609615584</v>
      </c>
      <c r="E15" s="180">
        <v>25.70382924234519</v>
      </c>
      <c r="F15" s="180">
        <v>24.538099672154662</v>
      </c>
      <c r="G15" s="180">
        <v>23.598262601920762</v>
      </c>
      <c r="H15" s="180">
        <v>22.182117239159393</v>
      </c>
      <c r="I15" s="180">
        <v>21.930028112130994</v>
      </c>
      <c r="J15" s="206">
        <v>25.246785383663813</v>
      </c>
      <c r="K15" s="206">
        <v>26.672385757712902</v>
      </c>
      <c r="L15" s="206">
        <v>26.883864573388074</v>
      </c>
      <c r="M15" s="206">
        <v>27.964850010253446</v>
      </c>
      <c r="N15" s="206">
        <v>28.384117232971366</v>
      </c>
      <c r="O15" s="206">
        <v>27.385087491750259</v>
      </c>
      <c r="P15" s="206">
        <v>24.696314593532058</v>
      </c>
      <c r="Q15" s="206">
        <v>20.872028325287292</v>
      </c>
      <c r="R15" s="206">
        <v>21.212064556936387</v>
      </c>
      <c r="S15" s="206">
        <v>19.769461489311382</v>
      </c>
      <c r="T15" s="206">
        <v>18.595995045154204</v>
      </c>
      <c r="U15" s="206">
        <v>19.634450503838448</v>
      </c>
      <c r="V15" s="206">
        <v>18.809999999999999</v>
      </c>
      <c r="W15" s="206">
        <v>18.23</v>
      </c>
    </row>
    <row r="16" spans="1:23" ht="12" customHeight="1">
      <c r="A16" s="208" t="s">
        <v>5</v>
      </c>
      <c r="B16" s="224">
        <v>27.319989368076296</v>
      </c>
      <c r="C16" s="224">
        <v>29.626942387411681</v>
      </c>
      <c r="D16" s="224">
        <v>34.546245085005566</v>
      </c>
      <c r="E16" s="180">
        <v>35.4048546778209</v>
      </c>
      <c r="F16" s="180">
        <v>31.092804336611817</v>
      </c>
      <c r="G16" s="180">
        <v>33.526673347025337</v>
      </c>
      <c r="H16" s="180">
        <v>29.123511547790358</v>
      </c>
      <c r="I16" s="180">
        <v>26.035608035755654</v>
      </c>
      <c r="J16" s="206">
        <v>29.629217312740231</v>
      </c>
      <c r="K16" s="206">
        <v>30.57018175490936</v>
      </c>
      <c r="L16" s="206">
        <v>29.539764031252396</v>
      </c>
      <c r="M16" s="206">
        <v>30.147265122738244</v>
      </c>
      <c r="N16" s="206">
        <v>32.934819606919277</v>
      </c>
      <c r="O16" s="206">
        <v>29.999646850458966</v>
      </c>
      <c r="P16" s="206">
        <v>25.801195133945477</v>
      </c>
      <c r="Q16" s="206">
        <v>24.763284102336645</v>
      </c>
      <c r="R16" s="206">
        <v>24.437700887821908</v>
      </c>
      <c r="S16" s="206">
        <v>22.805274509272571</v>
      </c>
      <c r="T16" s="206">
        <v>18.706570396469541</v>
      </c>
      <c r="U16" s="206">
        <v>21.455699917337746</v>
      </c>
      <c r="V16" s="206">
        <v>23.36</v>
      </c>
      <c r="W16" s="206">
        <v>20.74</v>
      </c>
    </row>
    <row r="17" spans="1:23" ht="12" customHeight="1">
      <c r="A17" s="208" t="s">
        <v>16</v>
      </c>
      <c r="B17" s="224">
        <v>22.491183510730487</v>
      </c>
      <c r="C17" s="224">
        <v>26.462996898412438</v>
      </c>
      <c r="D17" s="224">
        <v>25.075719181846491</v>
      </c>
      <c r="E17" s="180">
        <v>26.366881222583118</v>
      </c>
      <c r="F17" s="180">
        <v>28.379159028692218</v>
      </c>
      <c r="G17" s="180">
        <v>28.583571937726333</v>
      </c>
      <c r="H17" s="180">
        <v>26.677875149429724</v>
      </c>
      <c r="I17" s="180">
        <v>24.619955321476919</v>
      </c>
      <c r="J17" s="206">
        <v>30.406352960894701</v>
      </c>
      <c r="K17" s="206">
        <v>30.78526198152182</v>
      </c>
      <c r="L17" s="206">
        <v>28.949698680300241</v>
      </c>
      <c r="M17" s="206">
        <v>28.02433140816666</v>
      </c>
      <c r="N17" s="206">
        <v>30.890819057242947</v>
      </c>
      <c r="O17" s="206">
        <v>28.750159698723486</v>
      </c>
      <c r="P17" s="206">
        <v>25.568371535334006</v>
      </c>
      <c r="Q17" s="206">
        <v>23.155447234228944</v>
      </c>
      <c r="R17" s="206">
        <v>21.963353129355468</v>
      </c>
      <c r="S17" s="206">
        <v>21.317214625337499</v>
      </c>
      <c r="T17" s="206">
        <v>21.34628981699252</v>
      </c>
      <c r="U17" s="206">
        <v>22.310253190701655</v>
      </c>
      <c r="V17" s="206">
        <v>22.09</v>
      </c>
      <c r="W17" s="206">
        <v>21.27</v>
      </c>
    </row>
    <row r="18" spans="1:23" ht="12" customHeight="1">
      <c r="A18" s="208" t="s">
        <v>17</v>
      </c>
      <c r="B18" s="224">
        <v>30.751172841505387</v>
      </c>
      <c r="C18" s="224">
        <v>34.472846164430869</v>
      </c>
      <c r="D18" s="224">
        <v>31.120655781883016</v>
      </c>
      <c r="E18" s="180">
        <v>34.070413937709567</v>
      </c>
      <c r="F18" s="180">
        <v>34.96255854301068</v>
      </c>
      <c r="G18" s="180">
        <v>38.17715964710203</v>
      </c>
      <c r="H18" s="180">
        <v>32.351704749597261</v>
      </c>
      <c r="I18" s="180">
        <v>27.158260808373647</v>
      </c>
      <c r="J18" s="206">
        <v>28.500534646932234</v>
      </c>
      <c r="K18" s="206">
        <v>32.730475638129121</v>
      </c>
      <c r="L18" s="206">
        <v>26.744004256695376</v>
      </c>
      <c r="M18" s="206">
        <v>26.648289876454669</v>
      </c>
      <c r="N18" s="206">
        <v>29.199734922539861</v>
      </c>
      <c r="O18" s="206">
        <v>29.963204543210626</v>
      </c>
      <c r="P18" s="206">
        <v>25.982092905971754</v>
      </c>
      <c r="Q18" s="206">
        <v>24.360276096030468</v>
      </c>
      <c r="R18" s="206">
        <v>23.405486871386746</v>
      </c>
      <c r="S18" s="206">
        <v>19.702042930961362</v>
      </c>
      <c r="T18" s="206">
        <v>18.889029848979483</v>
      </c>
      <c r="U18" s="206">
        <v>21.161669741316498</v>
      </c>
      <c r="V18" s="206">
        <v>21.78</v>
      </c>
      <c r="W18" s="206">
        <v>19.82</v>
      </c>
    </row>
    <row r="19" spans="1:23" ht="12" customHeight="1">
      <c r="A19" s="208" t="s">
        <v>24</v>
      </c>
      <c r="B19" s="224">
        <v>32.735822580322271</v>
      </c>
      <c r="C19" s="224">
        <v>35.101358283692939</v>
      </c>
      <c r="D19" s="224">
        <v>36.351329750712381</v>
      </c>
      <c r="E19" s="180">
        <v>35.499495763559416</v>
      </c>
      <c r="F19" s="180">
        <v>35.981230144288233</v>
      </c>
      <c r="G19" s="180">
        <v>35.748283838771037</v>
      </c>
      <c r="H19" s="180">
        <v>36.217840208830737</v>
      </c>
      <c r="I19" s="180">
        <v>33.956521820337485</v>
      </c>
      <c r="J19" s="206">
        <v>37.898361667201286</v>
      </c>
      <c r="K19" s="206">
        <v>38.28644589004864</v>
      </c>
      <c r="L19" s="206">
        <v>35.446215889824259</v>
      </c>
      <c r="M19" s="206">
        <v>36.543846017891305</v>
      </c>
      <c r="N19" s="206">
        <v>38.906379183282581</v>
      </c>
      <c r="O19" s="206">
        <v>37.552229340403933</v>
      </c>
      <c r="P19" s="206">
        <v>35.848216789213431</v>
      </c>
      <c r="Q19" s="206">
        <v>31.855879969229928</v>
      </c>
      <c r="R19" s="206">
        <v>29.93492046901633</v>
      </c>
      <c r="S19" s="206">
        <v>29.406813557429178</v>
      </c>
      <c r="T19" s="206">
        <v>25.594618181238012</v>
      </c>
      <c r="U19" s="206">
        <v>27.439139537149355</v>
      </c>
      <c r="V19" s="206">
        <v>30.75</v>
      </c>
      <c r="W19" s="206">
        <v>29.12</v>
      </c>
    </row>
    <row r="20" spans="1:23" ht="12" customHeight="1">
      <c r="A20" s="208" t="s">
        <v>28</v>
      </c>
      <c r="B20" s="224">
        <v>31.451516752799247</v>
      </c>
      <c r="C20" s="224">
        <v>32.285378336224696</v>
      </c>
      <c r="D20" s="224">
        <v>40.150648331579497</v>
      </c>
      <c r="E20" s="180">
        <v>42.775768089280319</v>
      </c>
      <c r="F20" s="180">
        <v>36.454741294303012</v>
      </c>
      <c r="G20" s="180">
        <v>34.281861258267156</v>
      </c>
      <c r="H20" s="180">
        <v>30.4265819981403</v>
      </c>
      <c r="I20" s="180">
        <v>29.426025485053898</v>
      </c>
      <c r="J20" s="206">
        <v>33.039091662001816</v>
      </c>
      <c r="K20" s="206">
        <v>34.369312680479396</v>
      </c>
      <c r="L20" s="206">
        <v>33.340006494701093</v>
      </c>
      <c r="M20" s="206">
        <v>31.838656244345238</v>
      </c>
      <c r="N20" s="206">
        <v>35.235010073600023</v>
      </c>
      <c r="O20" s="206">
        <v>34.191116075453252</v>
      </c>
      <c r="P20" s="206">
        <v>29.779005246176588</v>
      </c>
      <c r="Q20" s="206">
        <v>26.988182753022166</v>
      </c>
      <c r="R20" s="206">
        <v>26.160419936988756</v>
      </c>
      <c r="S20" s="206">
        <v>24.307255944328663</v>
      </c>
      <c r="T20" s="206">
        <v>22.277735793945457</v>
      </c>
      <c r="U20" s="206">
        <v>23.069807259252634</v>
      </c>
      <c r="V20" s="206">
        <v>24.36</v>
      </c>
      <c r="W20" s="206">
        <v>23.95</v>
      </c>
    </row>
    <row r="21" spans="1:23" ht="12" customHeight="1">
      <c r="A21" s="208" t="s">
        <v>42</v>
      </c>
      <c r="B21" s="224">
        <v>35.623425283888963</v>
      </c>
      <c r="C21" s="224">
        <v>37.459462755414577</v>
      </c>
      <c r="D21" s="224">
        <v>37.67886648254855</v>
      </c>
      <c r="E21" s="180">
        <v>39.52325702997291</v>
      </c>
      <c r="F21" s="180">
        <v>40.893302005239391</v>
      </c>
      <c r="G21" s="180">
        <v>39.817516305556765</v>
      </c>
      <c r="H21" s="180">
        <v>36.399714595033892</v>
      </c>
      <c r="I21" s="180">
        <v>32.856522771771438</v>
      </c>
      <c r="J21" s="206">
        <v>35.708980851262304</v>
      </c>
      <c r="K21" s="206">
        <v>38.37709051753243</v>
      </c>
      <c r="L21" s="206">
        <v>35.971187035833665</v>
      </c>
      <c r="M21" s="206">
        <v>38.244925094454111</v>
      </c>
      <c r="N21" s="206">
        <v>38.393234375283711</v>
      </c>
      <c r="O21" s="206">
        <v>35.373814273496812</v>
      </c>
      <c r="P21" s="206">
        <v>33.572904333975977</v>
      </c>
      <c r="Q21" s="206">
        <v>30.387735603380445</v>
      </c>
      <c r="R21" s="206">
        <v>27.04226288691261</v>
      </c>
      <c r="S21" s="206">
        <v>23.946609505098284</v>
      </c>
      <c r="T21" s="206">
        <v>20.439361392462057</v>
      </c>
      <c r="U21" s="206">
        <v>21.590411755771338</v>
      </c>
      <c r="V21" s="206">
        <v>22.650000000000002</v>
      </c>
      <c r="W21" s="206">
        <v>21.37</v>
      </c>
    </row>
    <row r="22" spans="1:23" ht="12" customHeight="1">
      <c r="A22" s="208" t="s">
        <v>18</v>
      </c>
      <c r="B22" s="224">
        <v>32.068970234581315</v>
      </c>
      <c r="C22" s="224">
        <v>34.164786238847491</v>
      </c>
      <c r="D22" s="224">
        <v>34.342085208247028</v>
      </c>
      <c r="E22" s="180">
        <v>35.332992427982461</v>
      </c>
      <c r="F22" s="180">
        <v>35.756637696146228</v>
      </c>
      <c r="G22" s="180">
        <v>36.786935828567877</v>
      </c>
      <c r="H22" s="180">
        <v>33.690731491288012</v>
      </c>
      <c r="I22" s="180">
        <v>30.885134070871224</v>
      </c>
      <c r="J22" s="206">
        <v>33.49508310477475</v>
      </c>
      <c r="K22" s="206">
        <v>35.052584886448166</v>
      </c>
      <c r="L22" s="206">
        <v>33.002352909018938</v>
      </c>
      <c r="M22" s="206">
        <v>33.284501941034236</v>
      </c>
      <c r="N22" s="206">
        <v>35.536487527874009</v>
      </c>
      <c r="O22" s="206">
        <v>34.339052937376671</v>
      </c>
      <c r="P22" s="206">
        <v>30.865669044638206</v>
      </c>
      <c r="Q22" s="206">
        <v>27.41044264744507</v>
      </c>
      <c r="R22" s="206">
        <v>27.310846202474202</v>
      </c>
      <c r="S22" s="206">
        <v>26.141447600541177</v>
      </c>
      <c r="T22" s="206">
        <v>24.426422189915069</v>
      </c>
      <c r="U22" s="206">
        <v>23.92893012694622</v>
      </c>
      <c r="V22" s="206">
        <v>24.22</v>
      </c>
      <c r="W22" s="206">
        <v>24.16</v>
      </c>
    </row>
    <row r="23" spans="1:23" ht="12" customHeight="1">
      <c r="A23" s="208" t="s">
        <v>19</v>
      </c>
      <c r="B23" s="224">
        <v>21.13410439484619</v>
      </c>
      <c r="C23" s="224">
        <v>24.344516036669255</v>
      </c>
      <c r="D23" s="224">
        <v>24.53511778160771</v>
      </c>
      <c r="E23" s="180">
        <v>24.755799564227758</v>
      </c>
      <c r="F23" s="180">
        <v>24.765605067350727</v>
      </c>
      <c r="G23" s="180">
        <v>27.669331420282251</v>
      </c>
      <c r="H23" s="180">
        <v>25.229524986654955</v>
      </c>
      <c r="I23" s="180">
        <v>22.957948361987491</v>
      </c>
      <c r="J23" s="206">
        <v>25.032621983238656</v>
      </c>
      <c r="K23" s="206">
        <v>28.192776218188794</v>
      </c>
      <c r="L23" s="206">
        <v>26.812792068527752</v>
      </c>
      <c r="M23" s="206">
        <v>27.05874641068413</v>
      </c>
      <c r="N23" s="206">
        <v>29.739987979239878</v>
      </c>
      <c r="O23" s="206">
        <v>27.617052375504201</v>
      </c>
      <c r="P23" s="206">
        <v>24.248955881234412</v>
      </c>
      <c r="Q23" s="206">
        <v>22.127660361182912</v>
      </c>
      <c r="R23" s="206">
        <v>22.023601122437221</v>
      </c>
      <c r="S23" s="206">
        <v>19.811643920238517</v>
      </c>
      <c r="T23" s="206">
        <v>17.983624279831638</v>
      </c>
      <c r="U23" s="206">
        <v>19.821690905125614</v>
      </c>
      <c r="V23" s="206">
        <v>24.34</v>
      </c>
      <c r="W23" s="206">
        <v>21.63</v>
      </c>
    </row>
    <row r="24" spans="1:23" ht="12" customHeight="1">
      <c r="A24" s="208" t="s">
        <v>20</v>
      </c>
      <c r="B24" s="224">
        <v>20.409435084962098</v>
      </c>
      <c r="C24" s="224">
        <v>24.005946841000938</v>
      </c>
      <c r="D24" s="224">
        <v>24.721692225932777</v>
      </c>
      <c r="E24" s="180">
        <v>25.148651482046937</v>
      </c>
      <c r="F24" s="180">
        <v>25.593770657005777</v>
      </c>
      <c r="G24" s="180">
        <v>27.693882736365289</v>
      </c>
      <c r="H24" s="180">
        <v>27.756989102206454</v>
      </c>
      <c r="I24" s="180">
        <v>26.147969993440789</v>
      </c>
      <c r="J24" s="206">
        <v>26.635746995910697</v>
      </c>
      <c r="K24" s="206">
        <v>26.851166452888091</v>
      </c>
      <c r="L24" s="206">
        <v>23.455180631210407</v>
      </c>
      <c r="M24" s="206">
        <v>28.24294303057356</v>
      </c>
      <c r="N24" s="206">
        <v>32.540428217956794</v>
      </c>
      <c r="O24" s="206">
        <v>31.39306881565863</v>
      </c>
      <c r="P24" s="206">
        <v>27.045788869353249</v>
      </c>
      <c r="Q24" s="206">
        <v>25.622813694952505</v>
      </c>
      <c r="R24" s="206">
        <v>25.672746302882171</v>
      </c>
      <c r="S24" s="206">
        <v>23.835756152838339</v>
      </c>
      <c r="T24" s="206">
        <v>22.616063704977538</v>
      </c>
      <c r="U24" s="206">
        <v>26.141155441759057</v>
      </c>
      <c r="V24" s="206">
        <v>27.82</v>
      </c>
      <c r="W24" s="206">
        <v>27.400000000000002</v>
      </c>
    </row>
    <row r="25" spans="1:23" ht="12" customHeight="1">
      <c r="A25" s="208" t="s">
        <v>40</v>
      </c>
      <c r="B25" s="224">
        <v>20.023979723563485</v>
      </c>
      <c r="C25" s="224">
        <v>22.299727930991384</v>
      </c>
      <c r="D25" s="224">
        <v>22.154078538446274</v>
      </c>
      <c r="E25" s="180">
        <v>22.915404623186728</v>
      </c>
      <c r="F25" s="180">
        <v>24.722356973614282</v>
      </c>
      <c r="G25" s="180">
        <v>26.566832777723448</v>
      </c>
      <c r="H25" s="180">
        <v>23.856770980224258</v>
      </c>
      <c r="I25" s="180">
        <v>22.201551097009954</v>
      </c>
      <c r="J25" s="206">
        <v>25.355626263337815</v>
      </c>
      <c r="K25" s="206">
        <v>27.724298785779293</v>
      </c>
      <c r="L25" s="206">
        <v>27.486332229724216</v>
      </c>
      <c r="M25" s="206">
        <v>26.091941893399106</v>
      </c>
      <c r="N25" s="206">
        <v>26.614007139599206</v>
      </c>
      <c r="O25" s="206">
        <v>26.693488337909617</v>
      </c>
      <c r="P25" s="206">
        <v>25.250103794528744</v>
      </c>
      <c r="Q25" s="206">
        <v>25.249595633932415</v>
      </c>
      <c r="R25" s="206">
        <v>24.510974584237957</v>
      </c>
      <c r="S25" s="206">
        <v>24.342967508526801</v>
      </c>
      <c r="T25" s="206">
        <v>21.383481266596778</v>
      </c>
      <c r="U25" s="206">
        <v>23.179165688425922</v>
      </c>
      <c r="V25" s="206">
        <v>22.57</v>
      </c>
      <c r="W25" s="206">
        <v>21.36</v>
      </c>
    </row>
    <row r="26" spans="1:23" ht="12" customHeight="1">
      <c r="A26" s="208" t="s">
        <v>41</v>
      </c>
      <c r="B26" s="224">
        <v>16.319393844728122</v>
      </c>
      <c r="C26" s="224">
        <v>19.230978175041848</v>
      </c>
      <c r="D26" s="224">
        <v>21.718984771723701</v>
      </c>
      <c r="E26" s="180">
        <v>21.703434986696532</v>
      </c>
      <c r="F26" s="180">
        <v>23.567757199076798</v>
      </c>
      <c r="G26" s="180">
        <v>22.418801970800974</v>
      </c>
      <c r="H26" s="180">
        <v>22.062071702488659</v>
      </c>
      <c r="I26" s="180">
        <v>20.807989382837139</v>
      </c>
      <c r="J26" s="206">
        <v>20.19562151630463</v>
      </c>
      <c r="K26" s="206">
        <v>22.211038138135468</v>
      </c>
      <c r="L26" s="206">
        <v>21.340518712236765</v>
      </c>
      <c r="M26" s="206">
        <v>23.772358581448209</v>
      </c>
      <c r="N26" s="206">
        <v>24.817854980418112</v>
      </c>
      <c r="O26" s="206">
        <v>24.861474839998582</v>
      </c>
      <c r="P26" s="206">
        <v>23.046215235334078</v>
      </c>
      <c r="Q26" s="206">
        <v>21.530086958130106</v>
      </c>
      <c r="R26" s="206">
        <v>20.849432005854876</v>
      </c>
      <c r="S26" s="206">
        <v>19.137540796720977</v>
      </c>
      <c r="T26" s="206">
        <v>17.919344650892995</v>
      </c>
      <c r="U26" s="206">
        <v>20.481244019999842</v>
      </c>
      <c r="V26" s="206">
        <v>22.919999999999998</v>
      </c>
      <c r="W26" s="206">
        <v>18.920000000000002</v>
      </c>
    </row>
    <row r="27" spans="1:23" s="32" customFormat="1" ht="15" customHeight="1">
      <c r="A27" s="173" t="s">
        <v>21</v>
      </c>
      <c r="B27" s="225">
        <v>27.840873699728007</v>
      </c>
      <c r="C27" s="225">
        <v>30.217755780216248</v>
      </c>
      <c r="D27" s="225">
        <v>31.645054947601071</v>
      </c>
      <c r="E27" s="181">
        <v>32.259131019152299</v>
      </c>
      <c r="F27" s="181">
        <v>32.418090045051827</v>
      </c>
      <c r="G27" s="181">
        <v>32.654947723796695</v>
      </c>
      <c r="H27" s="181">
        <v>30.106664185625526</v>
      </c>
      <c r="I27" s="181">
        <v>27.83559089326878</v>
      </c>
      <c r="J27" s="207">
        <v>31.11715753064242</v>
      </c>
      <c r="K27" s="207">
        <v>32.714884564237515</v>
      </c>
      <c r="L27" s="207">
        <v>30.959138217199211</v>
      </c>
      <c r="M27" s="207">
        <v>31.388024533276443</v>
      </c>
      <c r="N27" s="207">
        <v>33.57869459785136</v>
      </c>
      <c r="O27" s="207">
        <v>31.82754950836042</v>
      </c>
      <c r="P27" s="207">
        <v>28.799078119528428</v>
      </c>
      <c r="Q27" s="207">
        <v>26.451618037394748</v>
      </c>
      <c r="R27" s="207">
        <v>25.262215942862326</v>
      </c>
      <c r="S27" s="207">
        <v>23.966107852515592</v>
      </c>
      <c r="T27" s="207">
        <v>21.811826468582314</v>
      </c>
      <c r="U27" s="207">
        <v>22.998108658915626</v>
      </c>
      <c r="V27" s="207">
        <v>23.89</v>
      </c>
      <c r="W27" s="207">
        <v>23.01</v>
      </c>
    </row>
    <row r="28" spans="1:23" s="112" customFormat="1" ht="9" customHeight="1">
      <c r="A28" s="291" t="s">
        <v>215</v>
      </c>
      <c r="B28" s="111"/>
      <c r="C28" s="111"/>
      <c r="D28" s="111"/>
      <c r="E28" s="111"/>
      <c r="F28" s="111"/>
      <c r="G28" s="111"/>
      <c r="H28" s="111"/>
      <c r="I28" s="111"/>
      <c r="J28" s="111"/>
      <c r="K28" s="111"/>
      <c r="L28" s="111"/>
      <c r="M28" s="111"/>
      <c r="N28" s="111"/>
      <c r="O28" s="124"/>
      <c r="P28" s="111"/>
      <c r="Q28" s="111"/>
      <c r="R28" s="111"/>
      <c r="S28" s="111"/>
      <c r="T28" s="111"/>
      <c r="U28" s="111"/>
      <c r="V28" s="111"/>
      <c r="W28" s="111"/>
    </row>
    <row r="29" spans="1:23" s="76" customFormat="1" ht="9" customHeight="1">
      <c r="A29" s="117" t="s">
        <v>159</v>
      </c>
      <c r="B29" s="111"/>
      <c r="C29" s="111"/>
      <c r="D29" s="111"/>
      <c r="E29" s="111"/>
      <c r="F29" s="111"/>
      <c r="G29" s="111"/>
      <c r="H29" s="111"/>
      <c r="I29" s="111"/>
    </row>
    <row r="30" spans="1:23" ht="4.5" customHeight="1">
      <c r="B30" s="5"/>
      <c r="C30" s="5"/>
      <c r="D30" s="5"/>
      <c r="E30" s="5"/>
      <c r="F30" s="5"/>
      <c r="G30" s="5"/>
      <c r="H30" s="5"/>
      <c r="I30" s="5"/>
    </row>
    <row r="31" spans="1:23" s="32" customFormat="1" ht="18" customHeight="1">
      <c r="A31" s="202" t="s">
        <v>7</v>
      </c>
      <c r="B31" s="211">
        <v>2001</v>
      </c>
      <c r="C31" s="211">
        <v>2002</v>
      </c>
      <c r="D31" s="211">
        <v>2003</v>
      </c>
      <c r="E31" s="211">
        <v>2004</v>
      </c>
      <c r="F31" s="211">
        <v>2005</v>
      </c>
      <c r="G31" s="211">
        <v>2006</v>
      </c>
      <c r="H31" s="211">
        <v>2007</v>
      </c>
      <c r="I31" s="211">
        <v>2008</v>
      </c>
      <c r="J31" s="201">
        <v>2009</v>
      </c>
      <c r="K31" s="201">
        <v>2010</v>
      </c>
      <c r="L31" s="201">
        <v>2011</v>
      </c>
      <c r="M31" s="201">
        <v>2012</v>
      </c>
      <c r="N31" s="365">
        <v>2013</v>
      </c>
      <c r="O31" s="429">
        <v>2014</v>
      </c>
      <c r="P31" s="391">
        <v>2015</v>
      </c>
      <c r="Q31" s="387">
        <v>2016</v>
      </c>
      <c r="R31" s="440">
        <v>2017</v>
      </c>
      <c r="S31" s="464">
        <v>2018</v>
      </c>
      <c r="T31" s="476">
        <v>2019</v>
      </c>
      <c r="U31" s="497">
        <v>2020</v>
      </c>
      <c r="V31" s="497">
        <v>2021</v>
      </c>
      <c r="W31" s="497" t="s">
        <v>199</v>
      </c>
    </row>
    <row r="32" spans="1:23" ht="12" customHeight="1">
      <c r="A32" s="208" t="s">
        <v>9</v>
      </c>
      <c r="B32" s="224">
        <v>34.057572180232526</v>
      </c>
      <c r="C32" s="224">
        <v>35.596960663448542</v>
      </c>
      <c r="D32" s="224">
        <v>33.985716085361204</v>
      </c>
      <c r="E32" s="180">
        <v>34.776142495146793</v>
      </c>
      <c r="F32" s="180">
        <v>36.557801885866709</v>
      </c>
      <c r="G32" s="180">
        <v>37.455661755983591</v>
      </c>
      <c r="H32" s="180">
        <v>35.928998378382168</v>
      </c>
      <c r="I32" s="180">
        <v>34.514561227730809</v>
      </c>
      <c r="J32" s="206">
        <v>35.707125940052826</v>
      </c>
      <c r="K32" s="206">
        <v>37.016309611077972</v>
      </c>
      <c r="L32" s="206">
        <v>33.11125715041009</v>
      </c>
      <c r="M32" s="206">
        <v>33.652830529203349</v>
      </c>
      <c r="N32" s="206">
        <v>36.117256937715773</v>
      </c>
      <c r="O32" s="206">
        <v>34.940332669334389</v>
      </c>
      <c r="P32" s="206">
        <v>33.10143083493395</v>
      </c>
      <c r="Q32" s="206">
        <v>32.779618867451646</v>
      </c>
      <c r="R32" s="206">
        <v>29.909076916148468</v>
      </c>
      <c r="S32" s="206">
        <v>26.600691398402383</v>
      </c>
      <c r="T32" s="206">
        <v>25.301638605242573</v>
      </c>
      <c r="U32" s="206">
        <v>26.057722336747918</v>
      </c>
      <c r="V32" s="206">
        <v>26.229999999999997</v>
      </c>
      <c r="W32" s="206">
        <v>25.25</v>
      </c>
    </row>
    <row r="33" spans="1:23" ht="12" customHeight="1">
      <c r="A33" s="208" t="s">
        <v>10</v>
      </c>
      <c r="B33" s="224">
        <v>20.765143140095798</v>
      </c>
      <c r="C33" s="224">
        <v>24.321904629039643</v>
      </c>
      <c r="D33" s="224">
        <v>25.499672288574853</v>
      </c>
      <c r="E33" s="180">
        <v>27.218706891385946</v>
      </c>
      <c r="F33" s="180">
        <v>23.871720991540208</v>
      </c>
      <c r="G33" s="180">
        <v>25.487934304172789</v>
      </c>
      <c r="H33" s="180">
        <v>22.655732752657983</v>
      </c>
      <c r="I33" s="180">
        <v>21.087655498966981</v>
      </c>
      <c r="J33" s="206">
        <v>21.880807836448778</v>
      </c>
      <c r="K33" s="206">
        <v>25.278843323026383</v>
      </c>
      <c r="L33" s="206">
        <v>20.217442682466864</v>
      </c>
      <c r="M33" s="206">
        <v>22.871387024168481</v>
      </c>
      <c r="N33" s="206">
        <v>24.24224517751102</v>
      </c>
      <c r="O33" s="206">
        <v>24.046235092721613</v>
      </c>
      <c r="P33" s="206">
        <v>21.638240384674177</v>
      </c>
      <c r="Q33" s="206">
        <v>19.906377880841635</v>
      </c>
      <c r="R33" s="206">
        <v>21.602177082823278</v>
      </c>
      <c r="S33" s="206">
        <v>18.195719451759725</v>
      </c>
      <c r="T33" s="206">
        <v>16.173223890438368</v>
      </c>
      <c r="U33" s="206">
        <v>16.39427557408051</v>
      </c>
      <c r="V33" s="206">
        <v>18.39</v>
      </c>
      <c r="W33" s="206">
        <v>19.259999999999998</v>
      </c>
    </row>
    <row r="34" spans="1:23" ht="12" customHeight="1">
      <c r="A34" s="208" t="s">
        <v>23</v>
      </c>
      <c r="B34" s="224">
        <v>24.300025643079763</v>
      </c>
      <c r="C34" s="224">
        <v>25.385304384189965</v>
      </c>
      <c r="D34" s="224">
        <v>29.898630258755581</v>
      </c>
      <c r="E34" s="180">
        <v>29.912808236015497</v>
      </c>
      <c r="F34" s="180">
        <v>27.466669556256758</v>
      </c>
      <c r="G34" s="180">
        <v>28.742510198241654</v>
      </c>
      <c r="H34" s="180">
        <v>25.220201414777719</v>
      </c>
      <c r="I34" s="180">
        <v>26.181976184063849</v>
      </c>
      <c r="J34" s="206">
        <v>27.670533148294613</v>
      </c>
      <c r="K34" s="206">
        <v>31.671553409076957</v>
      </c>
      <c r="L34" s="206">
        <v>30.111551473239924</v>
      </c>
      <c r="M34" s="206">
        <v>30.646969805932727</v>
      </c>
      <c r="N34" s="206">
        <v>32.001546673428216</v>
      </c>
      <c r="O34" s="206">
        <v>27.554299170512337</v>
      </c>
      <c r="P34" s="206">
        <v>25.217780719907907</v>
      </c>
      <c r="Q34" s="206">
        <v>24.737805144790954</v>
      </c>
      <c r="R34" s="206">
        <v>24.222809178330422</v>
      </c>
      <c r="S34" s="206">
        <v>21.141237191925391</v>
      </c>
      <c r="T34" s="206">
        <v>20.493194544082968</v>
      </c>
      <c r="U34" s="206">
        <v>23.139955363750904</v>
      </c>
      <c r="V34" s="206">
        <v>22.54</v>
      </c>
      <c r="W34" s="206">
        <v>22.07</v>
      </c>
    </row>
    <row r="35" spans="1:23" ht="12" customHeight="1">
      <c r="A35" s="208" t="s">
        <v>11</v>
      </c>
      <c r="B35" s="224">
        <v>34.130169368931426</v>
      </c>
      <c r="C35" s="224">
        <v>37.372257173640868</v>
      </c>
      <c r="D35" s="224">
        <v>37.276267243839435</v>
      </c>
      <c r="E35" s="180">
        <v>36.572651316133175</v>
      </c>
      <c r="F35" s="180">
        <v>37.21280620245556</v>
      </c>
      <c r="G35" s="180">
        <v>39.325048701317506</v>
      </c>
      <c r="H35" s="180">
        <v>36.294249917393799</v>
      </c>
      <c r="I35" s="180">
        <v>34.321568448092876</v>
      </c>
      <c r="J35" s="206">
        <v>34.317323005309888</v>
      </c>
      <c r="K35" s="206">
        <v>34.442703483717843</v>
      </c>
      <c r="L35" s="206">
        <v>31.925107363086084</v>
      </c>
      <c r="M35" s="206">
        <v>34.677869476319387</v>
      </c>
      <c r="N35" s="206">
        <v>34.484619728517387</v>
      </c>
      <c r="O35" s="206">
        <v>33.318653264777545</v>
      </c>
      <c r="P35" s="206">
        <v>30.630080516698804</v>
      </c>
      <c r="Q35" s="206">
        <v>28.567026635574134</v>
      </c>
      <c r="R35" s="206">
        <v>26.771195857006653</v>
      </c>
      <c r="S35" s="206">
        <v>24.607736662356629</v>
      </c>
      <c r="T35" s="206">
        <v>22.840992150342135</v>
      </c>
      <c r="U35" s="206">
        <v>24.019705650530764</v>
      </c>
      <c r="V35" s="206">
        <v>24.65</v>
      </c>
      <c r="W35" s="206">
        <v>22.2</v>
      </c>
    </row>
    <row r="36" spans="1:23" ht="12" customHeight="1">
      <c r="A36" s="208" t="s">
        <v>12</v>
      </c>
      <c r="B36" s="224">
        <v>26.514969210477869</v>
      </c>
      <c r="C36" s="224">
        <v>29.247741394501713</v>
      </c>
      <c r="D36" s="224">
        <v>30.897129539129196</v>
      </c>
      <c r="E36" s="180">
        <v>30.853800692345018</v>
      </c>
      <c r="F36" s="180">
        <v>28.370449646638274</v>
      </c>
      <c r="G36" s="180">
        <v>28.790275620009897</v>
      </c>
      <c r="H36" s="180">
        <v>25.992447697449244</v>
      </c>
      <c r="I36" s="180">
        <v>25.272031814816941</v>
      </c>
      <c r="J36" s="206">
        <v>26.163935777867358</v>
      </c>
      <c r="K36" s="206">
        <v>28.704875825195913</v>
      </c>
      <c r="L36" s="206">
        <v>26.329041531168635</v>
      </c>
      <c r="M36" s="206">
        <v>26.641641424470325</v>
      </c>
      <c r="N36" s="206">
        <v>25.471359007854943</v>
      </c>
      <c r="O36" s="206">
        <v>24.721314125632766</v>
      </c>
      <c r="P36" s="206">
        <v>22.94761236856062</v>
      </c>
      <c r="Q36" s="206">
        <v>20.786703032151831</v>
      </c>
      <c r="R36" s="206">
        <v>19.456432155003807</v>
      </c>
      <c r="S36" s="206">
        <v>17.966922232873198</v>
      </c>
      <c r="T36" s="206">
        <v>16.28345665301693</v>
      </c>
      <c r="U36" s="206">
        <v>18.636998207135353</v>
      </c>
      <c r="V36" s="206">
        <v>18.98</v>
      </c>
      <c r="W36" s="206">
        <v>17.39</v>
      </c>
    </row>
    <row r="37" spans="1:23" ht="12" customHeight="1">
      <c r="A37" s="208" t="s">
        <v>13</v>
      </c>
      <c r="B37" s="224">
        <v>27.246026062983763</v>
      </c>
      <c r="C37" s="224">
        <v>27.628809865729863</v>
      </c>
      <c r="D37" s="224">
        <v>30.147126488846759</v>
      </c>
      <c r="E37" s="180">
        <v>30.123135525083466</v>
      </c>
      <c r="F37" s="180">
        <v>28.16884492947877</v>
      </c>
      <c r="G37" s="180">
        <v>29.776805796517596</v>
      </c>
      <c r="H37" s="180">
        <v>29.11828863371592</v>
      </c>
      <c r="I37" s="180">
        <v>28.11350781724698</v>
      </c>
      <c r="J37" s="206">
        <v>30.979007340080571</v>
      </c>
      <c r="K37" s="206">
        <v>32.55228713041506</v>
      </c>
      <c r="L37" s="206">
        <v>30.817911156113357</v>
      </c>
      <c r="M37" s="206">
        <v>30.994892848559445</v>
      </c>
      <c r="N37" s="206">
        <v>33.243113819354377</v>
      </c>
      <c r="O37" s="206">
        <v>32.146295016054758</v>
      </c>
      <c r="P37" s="206">
        <v>30.072142521060456</v>
      </c>
      <c r="Q37" s="206">
        <v>26.372842677041991</v>
      </c>
      <c r="R37" s="206">
        <v>24.351593917019471</v>
      </c>
      <c r="S37" s="206">
        <v>27.892606273196574</v>
      </c>
      <c r="T37" s="206">
        <v>26.840640493591966</v>
      </c>
      <c r="U37" s="206">
        <v>26.542419502261904</v>
      </c>
      <c r="V37" s="206">
        <v>26.650000000000002</v>
      </c>
      <c r="W37" s="206">
        <v>23.43</v>
      </c>
    </row>
    <row r="38" spans="1:23" ht="12" customHeight="1">
      <c r="A38" s="208" t="s">
        <v>14</v>
      </c>
      <c r="B38" s="224">
        <v>32.095483282335856</v>
      </c>
      <c r="C38" s="224">
        <v>34.076833719436117</v>
      </c>
      <c r="D38" s="224">
        <v>36.989947856602498</v>
      </c>
      <c r="E38" s="180">
        <v>36.901196119723984</v>
      </c>
      <c r="F38" s="180">
        <v>36.302087183739367</v>
      </c>
      <c r="G38" s="180">
        <v>35.182786724652502</v>
      </c>
      <c r="H38" s="180">
        <v>35.17134529609654</v>
      </c>
      <c r="I38" s="180">
        <v>33.817852470430125</v>
      </c>
      <c r="J38" s="206">
        <v>34.820645827573621</v>
      </c>
      <c r="K38" s="206">
        <v>37.288845235155769</v>
      </c>
      <c r="L38" s="206">
        <v>37.210856973346054</v>
      </c>
      <c r="M38" s="206">
        <v>35.466615780191823</v>
      </c>
      <c r="N38" s="206">
        <v>36.586417139237085</v>
      </c>
      <c r="O38" s="206">
        <v>34.087660212141337</v>
      </c>
      <c r="P38" s="206">
        <v>32.024995797464598</v>
      </c>
      <c r="Q38" s="206">
        <v>30.3298121673864</v>
      </c>
      <c r="R38" s="206">
        <v>29.86819779328065</v>
      </c>
      <c r="S38" s="206">
        <v>25.850634328037781</v>
      </c>
      <c r="T38" s="206">
        <v>26.325610773286751</v>
      </c>
      <c r="U38" s="206">
        <v>25.807427436620667</v>
      </c>
      <c r="V38" s="206">
        <v>26.279999999999998</v>
      </c>
      <c r="W38" s="206">
        <v>27.47</v>
      </c>
    </row>
    <row r="39" spans="1:23" ht="12" customHeight="1">
      <c r="A39" s="208" t="s">
        <v>15</v>
      </c>
      <c r="B39" s="224">
        <v>25.856171479904255</v>
      </c>
      <c r="C39" s="224">
        <v>25.946065903320463</v>
      </c>
      <c r="D39" s="224">
        <v>28.133123434991049</v>
      </c>
      <c r="E39" s="180">
        <v>30.640695791618217</v>
      </c>
      <c r="F39" s="180">
        <v>27.549339506940239</v>
      </c>
      <c r="G39" s="180">
        <v>28.536022004423334</v>
      </c>
      <c r="H39" s="180">
        <v>27.344659322791543</v>
      </c>
      <c r="I39" s="180">
        <v>26.537454889761509</v>
      </c>
      <c r="J39" s="206">
        <v>28.973159079773353</v>
      </c>
      <c r="K39" s="206">
        <v>27.118468259213675</v>
      </c>
      <c r="L39" s="206">
        <v>25.579379490279297</v>
      </c>
      <c r="M39" s="206">
        <v>28.19088039808727</v>
      </c>
      <c r="N39" s="206">
        <v>28.57077192338512</v>
      </c>
      <c r="O39" s="206">
        <v>28.239841526263131</v>
      </c>
      <c r="P39" s="206">
        <v>28.4518038484687</v>
      </c>
      <c r="Q39" s="206">
        <v>27.595276036327466</v>
      </c>
      <c r="R39" s="206">
        <v>22.532707545070586</v>
      </c>
      <c r="S39" s="206">
        <v>20.061188449083232</v>
      </c>
      <c r="T39" s="206">
        <v>19.541915119786932</v>
      </c>
      <c r="U39" s="206">
        <v>22.903660539019715</v>
      </c>
      <c r="V39" s="206">
        <v>24.610000000000003</v>
      </c>
      <c r="W39" s="206">
        <v>19.259999999999998</v>
      </c>
    </row>
    <row r="40" spans="1:23" ht="12" customHeight="1">
      <c r="A40" s="208" t="s">
        <v>5</v>
      </c>
      <c r="B40" s="224">
        <v>25.70977020466859</v>
      </c>
      <c r="C40" s="224">
        <v>27.247080300116323</v>
      </c>
      <c r="D40" s="224">
        <v>32.406457254002753</v>
      </c>
      <c r="E40" s="180">
        <v>32.784365882585469</v>
      </c>
      <c r="F40" s="180">
        <v>30.680619695695167</v>
      </c>
      <c r="G40" s="180">
        <v>30.29632810702374</v>
      </c>
      <c r="H40" s="180">
        <v>28.025061422594622</v>
      </c>
      <c r="I40" s="180">
        <v>26.324484337244396</v>
      </c>
      <c r="J40" s="206">
        <v>28.543187411345457</v>
      </c>
      <c r="K40" s="206">
        <v>29.319151020933564</v>
      </c>
      <c r="L40" s="206">
        <v>27.631894661439478</v>
      </c>
      <c r="M40" s="206">
        <v>26.781367655846456</v>
      </c>
      <c r="N40" s="206">
        <v>27.724495730641436</v>
      </c>
      <c r="O40" s="206">
        <v>25.444113336883873</v>
      </c>
      <c r="P40" s="206">
        <v>23.77872492068872</v>
      </c>
      <c r="Q40" s="206">
        <v>23.976759218348672</v>
      </c>
      <c r="R40" s="206">
        <v>22.874062826871015</v>
      </c>
      <c r="S40" s="206">
        <v>19.890814373707961</v>
      </c>
      <c r="T40" s="206">
        <v>17.517713748882084</v>
      </c>
      <c r="U40" s="206">
        <v>18.591771973899171</v>
      </c>
      <c r="V40" s="206">
        <v>20.150000000000002</v>
      </c>
      <c r="W40" s="206">
        <v>18.18</v>
      </c>
    </row>
    <row r="41" spans="1:23" ht="12" customHeight="1">
      <c r="A41" s="208" t="s">
        <v>16</v>
      </c>
      <c r="B41" s="224">
        <v>26.74356013541459</v>
      </c>
      <c r="C41" s="224">
        <v>29.025660832106553</v>
      </c>
      <c r="D41" s="224">
        <v>30.038942775625376</v>
      </c>
      <c r="E41" s="180">
        <v>32.340836421837473</v>
      </c>
      <c r="F41" s="180">
        <v>30.65656906211348</v>
      </c>
      <c r="G41" s="180">
        <v>34.43536567953732</v>
      </c>
      <c r="H41" s="180">
        <v>31.424574321274747</v>
      </c>
      <c r="I41" s="180">
        <v>28.139843023890361</v>
      </c>
      <c r="J41" s="206">
        <v>28.952599904894765</v>
      </c>
      <c r="K41" s="206">
        <v>29.69544329512906</v>
      </c>
      <c r="L41" s="206">
        <v>26.967487857071447</v>
      </c>
      <c r="M41" s="206">
        <v>27.578835434912442</v>
      </c>
      <c r="N41" s="206">
        <v>30.184244790390817</v>
      </c>
      <c r="O41" s="206">
        <v>29.968508442868156</v>
      </c>
      <c r="P41" s="206">
        <v>27.249362243016446</v>
      </c>
      <c r="Q41" s="206">
        <v>25.179606806554744</v>
      </c>
      <c r="R41" s="206">
        <v>24.752994642215818</v>
      </c>
      <c r="S41" s="206">
        <v>23.700435419487974</v>
      </c>
      <c r="T41" s="206">
        <v>21.513041592576339</v>
      </c>
      <c r="U41" s="206">
        <v>23.522223880170223</v>
      </c>
      <c r="V41" s="206">
        <v>22.82</v>
      </c>
      <c r="W41" s="206">
        <v>19.830000000000002</v>
      </c>
    </row>
    <row r="42" spans="1:23" ht="12" customHeight="1">
      <c r="A42" s="208" t="s">
        <v>17</v>
      </c>
      <c r="B42" s="224">
        <v>32.495993255313117</v>
      </c>
      <c r="C42" s="224">
        <v>33.378712249341561</v>
      </c>
      <c r="D42" s="224">
        <v>36.793154172267201</v>
      </c>
      <c r="E42" s="180">
        <v>40.698504419490206</v>
      </c>
      <c r="F42" s="180">
        <v>42.15029796285058</v>
      </c>
      <c r="G42" s="180">
        <v>43.133482682312156</v>
      </c>
      <c r="H42" s="180">
        <v>36.123592582098652</v>
      </c>
      <c r="I42" s="180">
        <v>36.041363590395427</v>
      </c>
      <c r="J42" s="206">
        <v>35.988288607385698</v>
      </c>
      <c r="K42" s="206">
        <v>37.582101911152172</v>
      </c>
      <c r="L42" s="206">
        <v>34.334031496520993</v>
      </c>
      <c r="M42" s="206">
        <v>32.150472934691855</v>
      </c>
      <c r="N42" s="206">
        <v>36.948849254822868</v>
      </c>
      <c r="O42" s="206">
        <v>32.384097949419314</v>
      </c>
      <c r="P42" s="206">
        <v>29.774262693799113</v>
      </c>
      <c r="Q42" s="206">
        <v>28.244512190134053</v>
      </c>
      <c r="R42" s="206">
        <v>27.014820478250499</v>
      </c>
      <c r="S42" s="206">
        <v>24.436407359448779</v>
      </c>
      <c r="T42" s="206">
        <v>22.172728663860742</v>
      </c>
      <c r="U42" s="206">
        <v>23.057741211942233</v>
      </c>
      <c r="V42" s="206">
        <v>25.2</v>
      </c>
      <c r="W42" s="206">
        <v>23.89</v>
      </c>
    </row>
    <row r="43" spans="1:23" ht="12" customHeight="1">
      <c r="A43" s="208" t="s">
        <v>24</v>
      </c>
      <c r="B43" s="224">
        <v>42.319140336776982</v>
      </c>
      <c r="C43" s="224">
        <v>44.897246488180329</v>
      </c>
      <c r="D43" s="224">
        <v>40.635999145989935</v>
      </c>
      <c r="E43" s="180">
        <v>40.701285052919417</v>
      </c>
      <c r="F43" s="180">
        <v>45.507852499255122</v>
      </c>
      <c r="G43" s="180">
        <v>47.970362758195677</v>
      </c>
      <c r="H43" s="180">
        <v>45.678743688767362</v>
      </c>
      <c r="I43" s="180">
        <v>44.667388745513811</v>
      </c>
      <c r="J43" s="206">
        <v>44.583178242049669</v>
      </c>
      <c r="K43" s="206">
        <v>43.929909501936329</v>
      </c>
      <c r="L43" s="206">
        <v>40.061375248342323</v>
      </c>
      <c r="M43" s="206">
        <v>39.98553917143029</v>
      </c>
      <c r="N43" s="206">
        <v>42.109213385981811</v>
      </c>
      <c r="O43" s="206">
        <v>41.524812495341514</v>
      </c>
      <c r="P43" s="206">
        <v>39.980243395752659</v>
      </c>
      <c r="Q43" s="206">
        <v>36.962648298529047</v>
      </c>
      <c r="R43" s="206">
        <v>34.2737408404546</v>
      </c>
      <c r="S43" s="206">
        <v>32.130314269167329</v>
      </c>
      <c r="T43" s="206">
        <v>30.184168316988103</v>
      </c>
      <c r="U43" s="206">
        <v>31.104767647131208</v>
      </c>
      <c r="V43" s="206">
        <v>33.489999999999995</v>
      </c>
      <c r="W43" s="206">
        <v>31.91</v>
      </c>
    </row>
    <row r="44" spans="1:23" ht="12" customHeight="1">
      <c r="A44" s="208" t="s">
        <v>28</v>
      </c>
      <c r="B44" s="224">
        <v>38.624839038762339</v>
      </c>
      <c r="C44" s="224">
        <v>38.518432532064693</v>
      </c>
      <c r="D44" s="224">
        <v>39.093528039687172</v>
      </c>
      <c r="E44" s="180">
        <v>39.01899070178186</v>
      </c>
      <c r="F44" s="180">
        <v>38.510227471399226</v>
      </c>
      <c r="G44" s="180">
        <v>39.428865078993759</v>
      </c>
      <c r="H44" s="180">
        <v>37.78950928632279</v>
      </c>
      <c r="I44" s="180">
        <v>33.339528260372049</v>
      </c>
      <c r="J44" s="206">
        <v>34.749419278912825</v>
      </c>
      <c r="K44" s="206">
        <v>35.637758949978966</v>
      </c>
      <c r="L44" s="206">
        <v>34.315626210924535</v>
      </c>
      <c r="M44" s="206">
        <v>33.382965763543297</v>
      </c>
      <c r="N44" s="206">
        <v>35.002059055951634</v>
      </c>
      <c r="O44" s="206">
        <v>33.105382440024215</v>
      </c>
      <c r="P44" s="206">
        <v>30.061651758916113</v>
      </c>
      <c r="Q44" s="206">
        <v>26.871804700099489</v>
      </c>
      <c r="R44" s="206">
        <v>25.423048728841319</v>
      </c>
      <c r="S44" s="206">
        <v>23.769015723658104</v>
      </c>
      <c r="T44" s="206">
        <v>21.562904839977254</v>
      </c>
      <c r="U44" s="206">
        <v>21.591521113022079</v>
      </c>
      <c r="V44" s="206">
        <v>23.53</v>
      </c>
      <c r="W44" s="206">
        <v>20.75</v>
      </c>
    </row>
    <row r="45" spans="1:23" ht="12" customHeight="1">
      <c r="A45" s="208" t="s">
        <v>42</v>
      </c>
      <c r="B45" s="224">
        <v>43.177555278431626</v>
      </c>
      <c r="C45" s="224">
        <v>43.715383288843192</v>
      </c>
      <c r="D45" s="224">
        <v>40.442664270698735</v>
      </c>
      <c r="E45" s="180">
        <v>43.455994525075724</v>
      </c>
      <c r="F45" s="180">
        <v>47.14897736395023</v>
      </c>
      <c r="G45" s="180">
        <v>47.990841373969708</v>
      </c>
      <c r="H45" s="180">
        <v>44.543483557510484</v>
      </c>
      <c r="I45" s="180">
        <v>42.256666663656887</v>
      </c>
      <c r="J45" s="206">
        <v>41.436017104763465</v>
      </c>
      <c r="K45" s="206">
        <v>42.04933128022234</v>
      </c>
      <c r="L45" s="206">
        <v>39.286974429925678</v>
      </c>
      <c r="M45" s="206">
        <v>41.830758373785379</v>
      </c>
      <c r="N45" s="206">
        <v>43.938925351411079</v>
      </c>
      <c r="O45" s="206">
        <v>41.517025975352759</v>
      </c>
      <c r="P45" s="206">
        <v>40.9899445844149</v>
      </c>
      <c r="Q45" s="206">
        <v>36.092872350270163</v>
      </c>
      <c r="R45" s="206">
        <v>31.687735920967508</v>
      </c>
      <c r="S45" s="206">
        <v>28.7830609238523</v>
      </c>
      <c r="T45" s="206">
        <v>27.511960510835927</v>
      </c>
      <c r="U45" s="206">
        <v>29.70482478626651</v>
      </c>
      <c r="V45" s="206">
        <v>32.43</v>
      </c>
      <c r="W45" s="206">
        <v>29.95</v>
      </c>
    </row>
    <row r="46" spans="1:23" ht="12" customHeight="1">
      <c r="A46" s="208" t="s">
        <v>18</v>
      </c>
      <c r="B46" s="224">
        <v>38.656895139374924</v>
      </c>
      <c r="C46" s="224">
        <v>39.220680701335752</v>
      </c>
      <c r="D46" s="224">
        <v>38.521520522259664</v>
      </c>
      <c r="E46" s="180">
        <v>39.098071585132274</v>
      </c>
      <c r="F46" s="180">
        <v>40.833890429498673</v>
      </c>
      <c r="G46" s="180">
        <v>43.524672472961889</v>
      </c>
      <c r="H46" s="180">
        <v>41.359793666568919</v>
      </c>
      <c r="I46" s="180">
        <v>38.386437032313054</v>
      </c>
      <c r="J46" s="206">
        <v>38.838939052523479</v>
      </c>
      <c r="K46" s="206">
        <v>39.976736578267527</v>
      </c>
      <c r="L46" s="206">
        <v>37.615213866061936</v>
      </c>
      <c r="M46" s="206">
        <v>37.573371723203671</v>
      </c>
      <c r="N46" s="206">
        <v>38.206104654017516</v>
      </c>
      <c r="O46" s="206">
        <v>36.298704185438098</v>
      </c>
      <c r="P46" s="206">
        <v>34.790431715535199</v>
      </c>
      <c r="Q46" s="206">
        <v>33.747697091589139</v>
      </c>
      <c r="R46" s="206">
        <v>33.457540504472938</v>
      </c>
      <c r="S46" s="206">
        <v>30.162361248324359</v>
      </c>
      <c r="T46" s="206">
        <v>28.185581927944636</v>
      </c>
      <c r="U46" s="206">
        <v>29.05555266302315</v>
      </c>
      <c r="V46" s="206">
        <v>29.12</v>
      </c>
      <c r="W46" s="206">
        <v>26.900000000000002</v>
      </c>
    </row>
    <row r="47" spans="1:23" ht="12" customHeight="1">
      <c r="A47" s="208" t="s">
        <v>19</v>
      </c>
      <c r="B47" s="224">
        <v>21.846317033743404</v>
      </c>
      <c r="C47" s="224">
        <v>23.219569593530643</v>
      </c>
      <c r="D47" s="224">
        <v>31.69578635954371</v>
      </c>
      <c r="E47" s="180">
        <v>31.71565464423507</v>
      </c>
      <c r="F47" s="180">
        <v>25.359964586211213</v>
      </c>
      <c r="G47" s="180">
        <v>26.665775757296377</v>
      </c>
      <c r="H47" s="180">
        <v>24.851929421532166</v>
      </c>
      <c r="I47" s="180">
        <v>21.834927129057284</v>
      </c>
      <c r="J47" s="206">
        <v>23.533048054567178</v>
      </c>
      <c r="K47" s="206">
        <v>25.334635583345989</v>
      </c>
      <c r="L47" s="206">
        <v>23.996090888628743</v>
      </c>
      <c r="M47" s="206">
        <v>24.660437829557825</v>
      </c>
      <c r="N47" s="206">
        <v>23.930512603496076</v>
      </c>
      <c r="O47" s="206">
        <v>24.009412256599017</v>
      </c>
      <c r="P47" s="206">
        <v>22.016769382302336</v>
      </c>
      <c r="Q47" s="206">
        <v>22.135651525222141</v>
      </c>
      <c r="R47" s="206">
        <v>22.130954357755304</v>
      </c>
      <c r="S47" s="206">
        <v>19.457426117169657</v>
      </c>
      <c r="T47" s="206">
        <v>19.843770714038623</v>
      </c>
      <c r="U47" s="206">
        <v>20.034105488188803</v>
      </c>
      <c r="V47" s="206">
        <v>20.79</v>
      </c>
      <c r="W47" s="206">
        <v>20.8</v>
      </c>
    </row>
    <row r="48" spans="1:23" ht="12" customHeight="1">
      <c r="A48" s="208" t="s">
        <v>20</v>
      </c>
      <c r="B48" s="224">
        <v>20.71689859071099</v>
      </c>
      <c r="C48" s="224">
        <v>22.279552204915383</v>
      </c>
      <c r="D48" s="224">
        <v>30.366066975188165</v>
      </c>
      <c r="E48" s="180">
        <v>32.842225815408334</v>
      </c>
      <c r="F48" s="180">
        <v>22.406361619885192</v>
      </c>
      <c r="G48" s="180">
        <v>23.736058771309253</v>
      </c>
      <c r="H48" s="180">
        <v>24.570152206410739</v>
      </c>
      <c r="I48" s="180">
        <v>20.859535990103943</v>
      </c>
      <c r="J48" s="206">
        <v>23.946598470993365</v>
      </c>
      <c r="K48" s="206">
        <v>22.574484176068715</v>
      </c>
      <c r="L48" s="206">
        <v>20.896257584387481</v>
      </c>
      <c r="M48" s="206">
        <v>22.002244533533496</v>
      </c>
      <c r="N48" s="206">
        <v>25.151137867567769</v>
      </c>
      <c r="O48" s="206">
        <v>26.944799918523511</v>
      </c>
      <c r="P48" s="206">
        <v>26.398177560491991</v>
      </c>
      <c r="Q48" s="206">
        <v>23.931785825888799</v>
      </c>
      <c r="R48" s="206">
        <v>22.715974920279635</v>
      </c>
      <c r="S48" s="206">
        <v>19.542548078660257</v>
      </c>
      <c r="T48" s="206">
        <v>19.887440989622267</v>
      </c>
      <c r="U48" s="206">
        <v>24.346412079951261</v>
      </c>
      <c r="V48" s="206">
        <v>22.18</v>
      </c>
      <c r="W48" s="206">
        <v>22.189999999999998</v>
      </c>
    </row>
    <row r="49" spans="1:23" ht="12" customHeight="1">
      <c r="A49" s="208" t="s">
        <v>40</v>
      </c>
      <c r="B49" s="224">
        <v>17.679941466994087</v>
      </c>
      <c r="C49" s="224">
        <v>20.262175265912489</v>
      </c>
      <c r="D49" s="224">
        <v>24.330790342774375</v>
      </c>
      <c r="E49" s="180">
        <v>23.926936825350147</v>
      </c>
      <c r="F49" s="180">
        <v>20.583575494016067</v>
      </c>
      <c r="G49" s="180">
        <v>22.925898880335112</v>
      </c>
      <c r="H49" s="180">
        <v>20.154069691244963</v>
      </c>
      <c r="I49" s="180">
        <v>18.844899634767582</v>
      </c>
      <c r="J49" s="206">
        <v>22.032739356124011</v>
      </c>
      <c r="K49" s="206">
        <v>24.736954177945233</v>
      </c>
      <c r="L49" s="206">
        <v>21.293476679541143</v>
      </c>
      <c r="M49" s="206">
        <v>20.836061121193282</v>
      </c>
      <c r="N49" s="206">
        <v>22.775882271136837</v>
      </c>
      <c r="O49" s="206">
        <v>21.4007108522047</v>
      </c>
      <c r="P49" s="206">
        <v>20.558011529239213</v>
      </c>
      <c r="Q49" s="206">
        <v>20.056752950266933</v>
      </c>
      <c r="R49" s="206">
        <v>18.959618984713021</v>
      </c>
      <c r="S49" s="206">
        <v>18.828125324777474</v>
      </c>
      <c r="T49" s="206">
        <v>17.414747677135434</v>
      </c>
      <c r="U49" s="206">
        <v>18.704793560380509</v>
      </c>
      <c r="V49" s="206">
        <v>18.809999999999999</v>
      </c>
      <c r="W49" s="206">
        <v>16.650000000000002</v>
      </c>
    </row>
    <row r="50" spans="1:23" ht="12" customHeight="1">
      <c r="A50" s="208" t="s">
        <v>41</v>
      </c>
      <c r="B50" s="224">
        <v>18.958088156400031</v>
      </c>
      <c r="C50" s="224">
        <v>21.751409874506987</v>
      </c>
      <c r="D50" s="224">
        <v>23.542726282602221</v>
      </c>
      <c r="E50" s="180">
        <v>25.687002504718677</v>
      </c>
      <c r="F50" s="180">
        <v>22.3410790324251</v>
      </c>
      <c r="G50" s="180">
        <v>22.367546016209229</v>
      </c>
      <c r="H50" s="180">
        <v>20.576998885135492</v>
      </c>
      <c r="I50" s="180">
        <v>18.575452183165467</v>
      </c>
      <c r="J50" s="206">
        <v>20.732115573117845</v>
      </c>
      <c r="K50" s="206">
        <v>22.772845097162381</v>
      </c>
      <c r="L50" s="206">
        <v>23.297947899336442</v>
      </c>
      <c r="M50" s="206">
        <v>19.882156132991454</v>
      </c>
      <c r="N50" s="206">
        <v>21.64768250976233</v>
      </c>
      <c r="O50" s="206">
        <v>20.113663489027385</v>
      </c>
      <c r="P50" s="206">
        <v>17.399282373629024</v>
      </c>
      <c r="Q50" s="206">
        <v>19.07758745003223</v>
      </c>
      <c r="R50" s="206">
        <v>20.749325033490468</v>
      </c>
      <c r="S50" s="206">
        <v>19.66887238130618</v>
      </c>
      <c r="T50" s="206">
        <v>18.166788114405698</v>
      </c>
      <c r="U50" s="206">
        <v>19.671488271818301</v>
      </c>
      <c r="V50" s="206">
        <v>19.54</v>
      </c>
      <c r="W50" s="206">
        <v>17.899999999999999</v>
      </c>
    </row>
    <row r="51" spans="1:23" s="32" customFormat="1" ht="15" customHeight="1">
      <c r="A51" s="173" t="s">
        <v>21</v>
      </c>
      <c r="B51" s="225">
        <v>32.267295570122982</v>
      </c>
      <c r="C51" s="225">
        <v>34.033353040875156</v>
      </c>
      <c r="D51" s="225">
        <v>34.603354923442318</v>
      </c>
      <c r="E51" s="181">
        <v>35.045539639300124</v>
      </c>
      <c r="F51" s="181">
        <v>35.105037475540918</v>
      </c>
      <c r="G51" s="181">
        <v>36.584873001465425</v>
      </c>
      <c r="H51" s="181">
        <v>34.296757422338338</v>
      </c>
      <c r="I51" s="181">
        <v>32.382216053269822</v>
      </c>
      <c r="J51" s="207">
        <v>33.370520085216405</v>
      </c>
      <c r="K51" s="207">
        <v>34.412203113536862</v>
      </c>
      <c r="L51" s="207">
        <v>31.915745225892287</v>
      </c>
      <c r="M51" s="207">
        <v>32.317284435675283</v>
      </c>
      <c r="N51" s="207">
        <v>33.506885994616184</v>
      </c>
      <c r="O51" s="207">
        <v>32.130111091156706</v>
      </c>
      <c r="P51" s="207">
        <v>30.136823660554217</v>
      </c>
      <c r="Q51" s="207">
        <v>28.619036765146767</v>
      </c>
      <c r="R51" s="207">
        <v>27.192248243896266</v>
      </c>
      <c r="S51" s="207">
        <v>24.860169601259877</v>
      </c>
      <c r="T51" s="207">
        <v>23.342711777823304</v>
      </c>
      <c r="U51" s="207">
        <v>24.402353407501735</v>
      </c>
      <c r="V51" s="207">
        <v>25.07</v>
      </c>
      <c r="W51" s="207">
        <v>23.31</v>
      </c>
    </row>
    <row r="52" spans="1:23" s="112" customFormat="1" ht="9" customHeight="1">
      <c r="A52" s="291" t="s">
        <v>215</v>
      </c>
      <c r="B52" s="111"/>
      <c r="C52" s="111"/>
      <c r="D52" s="111"/>
      <c r="E52" s="111"/>
      <c r="F52" s="111"/>
      <c r="G52" s="111"/>
      <c r="H52" s="111"/>
      <c r="I52" s="111"/>
      <c r="J52" s="111"/>
      <c r="K52" s="111"/>
      <c r="L52" s="111"/>
      <c r="M52" s="111"/>
      <c r="N52" s="111"/>
      <c r="O52" s="124"/>
      <c r="P52" s="111"/>
      <c r="Q52" s="111"/>
      <c r="R52" s="111"/>
      <c r="S52" s="111"/>
      <c r="T52" s="111"/>
      <c r="U52" s="111"/>
      <c r="V52" s="111"/>
      <c r="W52" s="111"/>
    </row>
    <row r="53" spans="1:23" s="76" customFormat="1" ht="9" customHeight="1">
      <c r="A53" s="117" t="s">
        <v>160</v>
      </c>
      <c r="B53" s="111"/>
      <c r="C53" s="111"/>
      <c r="D53" s="111"/>
      <c r="E53" s="111"/>
      <c r="F53" s="111"/>
      <c r="G53" s="111"/>
      <c r="H53" s="111"/>
      <c r="I53" s="111"/>
    </row>
    <row r="54" spans="1:23" ht="4.5" customHeight="1">
      <c r="B54" s="5"/>
      <c r="C54" s="5"/>
      <c r="D54" s="5"/>
      <c r="E54" s="5"/>
      <c r="F54" s="5"/>
      <c r="G54" s="5"/>
      <c r="H54" s="5"/>
      <c r="I54" s="5"/>
    </row>
    <row r="55" spans="1:23" ht="18" customHeight="1">
      <c r="A55" s="202" t="s">
        <v>8</v>
      </c>
      <c r="B55" s="211">
        <v>2001</v>
      </c>
      <c r="C55" s="211">
        <v>2002</v>
      </c>
      <c r="D55" s="211">
        <v>2003</v>
      </c>
      <c r="E55" s="211">
        <v>2004</v>
      </c>
      <c r="F55" s="211">
        <v>2005</v>
      </c>
      <c r="G55" s="211">
        <v>2006</v>
      </c>
      <c r="H55" s="211">
        <v>2007</v>
      </c>
      <c r="I55" s="211">
        <v>2008</v>
      </c>
      <c r="J55" s="201">
        <v>2009</v>
      </c>
      <c r="K55" s="201">
        <v>2010</v>
      </c>
      <c r="L55" s="201">
        <v>2011</v>
      </c>
      <c r="M55" s="201">
        <v>2012</v>
      </c>
      <c r="N55" s="365">
        <v>2013</v>
      </c>
      <c r="O55" s="429">
        <v>2014</v>
      </c>
      <c r="P55" s="391">
        <v>2015</v>
      </c>
      <c r="Q55" s="387">
        <v>2016</v>
      </c>
      <c r="R55" s="462">
        <v>2017</v>
      </c>
      <c r="S55" s="464">
        <v>2018</v>
      </c>
      <c r="T55" s="476">
        <v>2019</v>
      </c>
      <c r="U55" s="497">
        <v>2020</v>
      </c>
      <c r="V55" s="497">
        <v>2021</v>
      </c>
      <c r="W55" s="497" t="s">
        <v>199</v>
      </c>
    </row>
    <row r="56" spans="1:23" ht="12" customHeight="1">
      <c r="A56" s="208" t="s">
        <v>9</v>
      </c>
      <c r="B56" s="224">
        <v>30.632139487027366</v>
      </c>
      <c r="C56" s="224">
        <v>32.386014452687412</v>
      </c>
      <c r="D56" s="224">
        <v>31.414869067173147</v>
      </c>
      <c r="E56" s="180">
        <v>32.10234508459596</v>
      </c>
      <c r="F56" s="180">
        <v>34.602640172353318</v>
      </c>
      <c r="G56" s="180">
        <v>34.933416881383955</v>
      </c>
      <c r="H56" s="180">
        <v>33.068236904175784</v>
      </c>
      <c r="I56" s="180">
        <v>30.955604918310716</v>
      </c>
      <c r="J56" s="206">
        <v>33.090744924309583</v>
      </c>
      <c r="K56" s="206">
        <v>34.481144504020186</v>
      </c>
      <c r="L56" s="206">
        <v>31.890048900364658</v>
      </c>
      <c r="M56" s="206">
        <v>32.489858319293766</v>
      </c>
      <c r="N56" s="206">
        <v>34.779819859356685</v>
      </c>
      <c r="O56" s="206">
        <v>33.784631607041234</v>
      </c>
      <c r="P56" s="206">
        <v>30.168174208516685</v>
      </c>
      <c r="Q56" s="206">
        <v>29.431381628518121</v>
      </c>
      <c r="R56" s="206">
        <v>27.286072017179563</v>
      </c>
      <c r="S56" s="206">
        <v>24.284217094834304</v>
      </c>
      <c r="T56" s="206">
        <v>22.866706341817267</v>
      </c>
      <c r="U56" s="206">
        <v>24.21</v>
      </c>
      <c r="V56" s="206">
        <v>23.74</v>
      </c>
      <c r="W56" s="206">
        <v>23.830000000000002</v>
      </c>
    </row>
    <row r="57" spans="1:23" ht="12" customHeight="1">
      <c r="A57" s="208" t="s">
        <v>10</v>
      </c>
      <c r="B57" s="224">
        <v>19.000511612087383</v>
      </c>
      <c r="C57" s="224">
        <v>21.954220223777931</v>
      </c>
      <c r="D57" s="224">
        <v>23.253721905980765</v>
      </c>
      <c r="E57" s="180">
        <v>24.891662154727957</v>
      </c>
      <c r="F57" s="180">
        <v>24.043197513122802</v>
      </c>
      <c r="G57" s="180">
        <v>24.4795397753422</v>
      </c>
      <c r="H57" s="180">
        <v>22.073552239609473</v>
      </c>
      <c r="I57" s="180">
        <v>21.80762712608303</v>
      </c>
      <c r="J57" s="206">
        <v>24.113753759807278</v>
      </c>
      <c r="K57" s="206">
        <v>25.518864343016034</v>
      </c>
      <c r="L57" s="206">
        <v>22.415074707337187</v>
      </c>
      <c r="M57" s="206">
        <v>24.549786409398877</v>
      </c>
      <c r="N57" s="206">
        <v>25.628816562958356</v>
      </c>
      <c r="O57" s="206">
        <v>24.245666210478323</v>
      </c>
      <c r="P57" s="206">
        <v>23.518516645098035</v>
      </c>
      <c r="Q57" s="206">
        <v>22.041575033805103</v>
      </c>
      <c r="R57" s="206">
        <v>23.342510199654281</v>
      </c>
      <c r="S57" s="206">
        <v>20.625603845630675</v>
      </c>
      <c r="T57" s="206">
        <v>17.72762419463194</v>
      </c>
      <c r="U57" s="206">
        <v>19.88</v>
      </c>
      <c r="V57" s="206">
        <v>20.41</v>
      </c>
      <c r="W57" s="206">
        <v>19.66</v>
      </c>
    </row>
    <row r="58" spans="1:23" ht="12" customHeight="1">
      <c r="A58" s="208" t="s">
        <v>23</v>
      </c>
      <c r="B58" s="224">
        <v>22.169568159491561</v>
      </c>
      <c r="C58" s="224">
        <v>24.269145948187628</v>
      </c>
      <c r="D58" s="224">
        <v>26.608795079330257</v>
      </c>
      <c r="E58" s="180">
        <v>27.190672962414968</v>
      </c>
      <c r="F58" s="180">
        <v>26.377598046268584</v>
      </c>
      <c r="G58" s="180">
        <v>26.527683929731488</v>
      </c>
      <c r="H58" s="180">
        <v>24.196782156159287</v>
      </c>
      <c r="I58" s="180">
        <v>23.267898558606372</v>
      </c>
      <c r="J58" s="206">
        <v>26.205694226988786</v>
      </c>
      <c r="K58" s="206">
        <v>29.577274474733372</v>
      </c>
      <c r="L58" s="206">
        <v>28.801271849752357</v>
      </c>
      <c r="M58" s="206">
        <v>28.11620979000466</v>
      </c>
      <c r="N58" s="206">
        <v>30.636094611534602</v>
      </c>
      <c r="O58" s="206">
        <v>27.513671690989906</v>
      </c>
      <c r="P58" s="206">
        <v>26.380609569695519</v>
      </c>
      <c r="Q58" s="206">
        <v>24.974910899438889</v>
      </c>
      <c r="R58" s="206">
        <v>22.846857230605206</v>
      </c>
      <c r="S58" s="206">
        <v>21.747994814909376</v>
      </c>
      <c r="T58" s="206">
        <v>20.994377976294423</v>
      </c>
      <c r="U58" s="206">
        <v>23.82</v>
      </c>
      <c r="V58" s="206">
        <v>22.84</v>
      </c>
      <c r="W58" s="206">
        <v>22.23</v>
      </c>
    </row>
    <row r="59" spans="1:23" ht="12" customHeight="1">
      <c r="A59" s="208" t="s">
        <v>11</v>
      </c>
      <c r="B59" s="224">
        <v>31.975310756454338</v>
      </c>
      <c r="C59" s="224">
        <v>34.600044586458715</v>
      </c>
      <c r="D59" s="224">
        <v>36.120620745099799</v>
      </c>
      <c r="E59" s="180">
        <v>36.003021086132755</v>
      </c>
      <c r="F59" s="180">
        <v>36.214988425144213</v>
      </c>
      <c r="G59" s="180">
        <v>37.142921501082178</v>
      </c>
      <c r="H59" s="180">
        <v>33.63600049966918</v>
      </c>
      <c r="I59" s="180">
        <v>31.810136150733953</v>
      </c>
      <c r="J59" s="206">
        <v>33.259375163636243</v>
      </c>
      <c r="K59" s="206">
        <v>34.116607775611016</v>
      </c>
      <c r="L59" s="206">
        <v>31.750388388644417</v>
      </c>
      <c r="M59" s="206">
        <v>33.106783900931916</v>
      </c>
      <c r="N59" s="206">
        <v>34.32531529141076</v>
      </c>
      <c r="O59" s="206">
        <v>32.081741969074436</v>
      </c>
      <c r="P59" s="206">
        <v>29.428797955523518</v>
      </c>
      <c r="Q59" s="206">
        <v>27.656555473757223</v>
      </c>
      <c r="R59" s="206">
        <v>25.97555221316501</v>
      </c>
      <c r="S59" s="206">
        <v>24.49606923341366</v>
      </c>
      <c r="T59" s="206">
        <v>22.63262942983545</v>
      </c>
      <c r="U59" s="206">
        <v>25.44</v>
      </c>
      <c r="V59" s="206">
        <v>23.96</v>
      </c>
      <c r="W59" s="206">
        <v>22.36</v>
      </c>
    </row>
    <row r="60" spans="1:23" ht="12" customHeight="1">
      <c r="A60" s="208" t="s">
        <v>12</v>
      </c>
      <c r="B60" s="224">
        <v>26.205894019469493</v>
      </c>
      <c r="C60" s="224">
        <v>28.591427210112279</v>
      </c>
      <c r="D60" s="224">
        <v>30.967348069599698</v>
      </c>
      <c r="E60" s="180">
        <v>30.694455130731274</v>
      </c>
      <c r="F60" s="180">
        <v>29.076901957354551</v>
      </c>
      <c r="G60" s="180">
        <v>28.766010091509397</v>
      </c>
      <c r="H60" s="180">
        <v>26.437827388551728</v>
      </c>
      <c r="I60" s="180">
        <v>24.765194898840477</v>
      </c>
      <c r="J60" s="206">
        <v>27.822482082270955</v>
      </c>
      <c r="K60" s="206">
        <v>29.916579656069398</v>
      </c>
      <c r="L60" s="206">
        <v>27.266453512739687</v>
      </c>
      <c r="M60" s="206">
        <v>27.192931401788723</v>
      </c>
      <c r="N60" s="206">
        <v>27.65234317575328</v>
      </c>
      <c r="O60" s="206">
        <v>26.323699822850738</v>
      </c>
      <c r="P60" s="206">
        <v>24.780440530392816</v>
      </c>
      <c r="Q60" s="206">
        <v>21.777234454075014</v>
      </c>
      <c r="R60" s="206">
        <v>20.396670438677727</v>
      </c>
      <c r="S60" s="206">
        <v>20.675343441578686</v>
      </c>
      <c r="T60" s="206">
        <v>17.908528854379995</v>
      </c>
      <c r="U60" s="206">
        <v>19.439999999999998</v>
      </c>
      <c r="V60" s="206">
        <v>19.78</v>
      </c>
      <c r="W60" s="206">
        <v>19.39</v>
      </c>
    </row>
    <row r="61" spans="1:23" ht="12" customHeight="1">
      <c r="A61" s="208" t="s">
        <v>13</v>
      </c>
      <c r="B61" s="224">
        <v>23.661661268131716</v>
      </c>
      <c r="C61" s="224">
        <v>26.426894947431801</v>
      </c>
      <c r="D61" s="224">
        <v>25.61490990927291</v>
      </c>
      <c r="E61" s="180">
        <v>26.729129588059443</v>
      </c>
      <c r="F61" s="180">
        <v>28.157485824393095</v>
      </c>
      <c r="G61" s="180">
        <v>28.141029898882003</v>
      </c>
      <c r="H61" s="180">
        <v>26.427960394524248</v>
      </c>
      <c r="I61" s="180">
        <v>25.564486790406978</v>
      </c>
      <c r="J61" s="206">
        <v>30.232876866029102</v>
      </c>
      <c r="K61" s="206">
        <v>32.600597303972989</v>
      </c>
      <c r="L61" s="206">
        <v>30.826564707444398</v>
      </c>
      <c r="M61" s="206">
        <v>31.329482521816939</v>
      </c>
      <c r="N61" s="206">
        <v>33.25577599763411</v>
      </c>
      <c r="O61" s="206">
        <v>32.178242456257315</v>
      </c>
      <c r="P61" s="206">
        <v>29.6553114384092</v>
      </c>
      <c r="Q61" s="206">
        <v>26.198274541900517</v>
      </c>
      <c r="R61" s="206">
        <v>24.388122440253625</v>
      </c>
      <c r="S61" s="206">
        <v>25.853588227015784</v>
      </c>
      <c r="T61" s="206">
        <v>23.966130203918709</v>
      </c>
      <c r="U61" s="206">
        <v>25.31</v>
      </c>
      <c r="V61" s="206">
        <v>25.580000000000002</v>
      </c>
      <c r="W61" s="206">
        <v>23.189999999999998</v>
      </c>
    </row>
    <row r="62" spans="1:23" ht="12" customHeight="1">
      <c r="A62" s="208" t="s">
        <v>14</v>
      </c>
      <c r="B62" s="224">
        <v>28.952107958568995</v>
      </c>
      <c r="C62" s="224">
        <v>31.375891886447544</v>
      </c>
      <c r="D62" s="224">
        <v>35.436222468628841</v>
      </c>
      <c r="E62" s="180">
        <v>34.910476605615457</v>
      </c>
      <c r="F62" s="180">
        <v>33.846866195758771</v>
      </c>
      <c r="G62" s="180">
        <v>33.835169882115665</v>
      </c>
      <c r="H62" s="180">
        <v>32.775640199209079</v>
      </c>
      <c r="I62" s="180">
        <v>30.126088193888563</v>
      </c>
      <c r="J62" s="206">
        <v>32.539532531979155</v>
      </c>
      <c r="K62" s="206">
        <v>35.092741506713807</v>
      </c>
      <c r="L62" s="206">
        <v>36.180609490462388</v>
      </c>
      <c r="M62" s="206">
        <v>35.981684510043031</v>
      </c>
      <c r="N62" s="206">
        <v>36.907455839367834</v>
      </c>
      <c r="O62" s="206">
        <v>34.188622025152917</v>
      </c>
      <c r="P62" s="206">
        <v>31.238183087715672</v>
      </c>
      <c r="Q62" s="206">
        <v>28.491293499267954</v>
      </c>
      <c r="R62" s="206">
        <v>26.960225655042819</v>
      </c>
      <c r="S62" s="206">
        <v>24.746751183432956</v>
      </c>
      <c r="T62" s="206">
        <v>24.359331426353869</v>
      </c>
      <c r="U62" s="206">
        <v>26.57</v>
      </c>
      <c r="V62" s="206">
        <v>25.480000000000004</v>
      </c>
      <c r="W62" s="206">
        <v>25.61</v>
      </c>
    </row>
    <row r="63" spans="1:23" ht="12" customHeight="1">
      <c r="A63" s="208" t="s">
        <v>15</v>
      </c>
      <c r="B63" s="224">
        <v>22.59476627780327</v>
      </c>
      <c r="C63" s="224">
        <v>24.125723770846587</v>
      </c>
      <c r="D63" s="224">
        <v>26.142412899492761</v>
      </c>
      <c r="E63" s="180">
        <v>28.304253976242709</v>
      </c>
      <c r="F63" s="180">
        <v>26.094351043939707</v>
      </c>
      <c r="G63" s="180">
        <v>26.128685413870784</v>
      </c>
      <c r="H63" s="180">
        <v>24.814133052547511</v>
      </c>
      <c r="I63" s="180">
        <v>24.183525380418281</v>
      </c>
      <c r="J63" s="206">
        <v>27.164539491327556</v>
      </c>
      <c r="K63" s="206">
        <v>26.894594531411098</v>
      </c>
      <c r="L63" s="206">
        <v>26.241778455687204</v>
      </c>
      <c r="M63" s="206">
        <v>28.07557661528099</v>
      </c>
      <c r="N63" s="206">
        <v>28.473875937353711</v>
      </c>
      <c r="O63" s="206">
        <v>27.805013887321177</v>
      </c>
      <c r="P63" s="206">
        <v>26.468329763198977</v>
      </c>
      <c r="Q63" s="206">
        <v>23.977140425087946</v>
      </c>
      <c r="R63" s="206">
        <v>21.822970417279432</v>
      </c>
      <c r="S63" s="206">
        <v>19.902050388041232</v>
      </c>
      <c r="T63" s="206">
        <v>19.023644402785727</v>
      </c>
      <c r="U63" s="206">
        <v>22.24</v>
      </c>
      <c r="V63" s="206">
        <v>21.279999999999998</v>
      </c>
      <c r="W63" s="206">
        <v>18.670000000000002</v>
      </c>
    </row>
    <row r="64" spans="1:23" ht="12" customHeight="1">
      <c r="A64" s="208" t="s">
        <v>5</v>
      </c>
      <c r="B64" s="224">
        <v>26.512035981284889</v>
      </c>
      <c r="C64" s="224">
        <v>28.439558431585183</v>
      </c>
      <c r="D64" s="224">
        <v>33.474335055333576</v>
      </c>
      <c r="E64" s="180">
        <v>34.102671404799324</v>
      </c>
      <c r="F64" s="180">
        <v>30.883550584843693</v>
      </c>
      <c r="G64" s="180">
        <v>31.904266457386598</v>
      </c>
      <c r="H64" s="180">
        <v>28.577692469730465</v>
      </c>
      <c r="I64" s="180">
        <v>26.154705006153289</v>
      </c>
      <c r="J64" s="206">
        <v>29.097825070825738</v>
      </c>
      <c r="K64" s="206">
        <v>29.948140540438683</v>
      </c>
      <c r="L64" s="206">
        <v>28.58274916325162</v>
      </c>
      <c r="M64" s="206">
        <v>28.446031245623089</v>
      </c>
      <c r="N64" s="206">
        <v>30.224047248659918</v>
      </c>
      <c r="O64" s="206">
        <v>27.643058644909551</v>
      </c>
      <c r="P64" s="206">
        <v>24.778243398422305</v>
      </c>
      <c r="Q64" s="206">
        <v>24.359757621007294</v>
      </c>
      <c r="R64" s="206">
        <v>23.662138391313309</v>
      </c>
      <c r="S64" s="206">
        <v>21.336214443825654</v>
      </c>
      <c r="T64" s="206">
        <v>18.120258608660126</v>
      </c>
      <c r="U64" s="206">
        <v>21.78</v>
      </c>
      <c r="V64" s="206">
        <v>21.85</v>
      </c>
      <c r="W64" s="206">
        <v>19.509999999999998</v>
      </c>
    </row>
    <row r="65" spans="1:23" ht="12" customHeight="1">
      <c r="A65" s="208" t="s">
        <v>16</v>
      </c>
      <c r="B65" s="224">
        <v>24.540734528989002</v>
      </c>
      <c r="C65" s="224">
        <v>27.684741666549257</v>
      </c>
      <c r="D65" s="224">
        <v>27.542871344247299</v>
      </c>
      <c r="E65" s="180">
        <v>29.315467328880455</v>
      </c>
      <c r="F65" s="180">
        <v>29.526971867699466</v>
      </c>
      <c r="G65" s="180">
        <v>31.530369778426458</v>
      </c>
      <c r="H65" s="180">
        <v>29.063364130621778</v>
      </c>
      <c r="I65" s="180">
        <v>26.310391956076906</v>
      </c>
      <c r="J65" s="206">
        <v>29.684410803877785</v>
      </c>
      <c r="K65" s="206">
        <v>30.245375432854193</v>
      </c>
      <c r="L65" s="206">
        <v>27.95169337540618</v>
      </c>
      <c r="M65" s="206">
        <v>27.802051974240864</v>
      </c>
      <c r="N65" s="206">
        <v>30.534548050721071</v>
      </c>
      <c r="O65" s="206">
        <v>29.354800525456081</v>
      </c>
      <c r="P65" s="206">
        <v>26.377785251981827</v>
      </c>
      <c r="Q65" s="206">
        <v>24.11898934099521</v>
      </c>
      <c r="R65" s="206">
        <v>23.199871461385612</v>
      </c>
      <c r="S65" s="206">
        <v>22.345284650820176</v>
      </c>
      <c r="T65" s="206">
        <v>21.419198989208375</v>
      </c>
      <c r="U65" s="206">
        <v>23.79</v>
      </c>
      <c r="V65" s="206">
        <v>22.41</v>
      </c>
      <c r="W65" s="206">
        <v>20.65</v>
      </c>
    </row>
    <row r="66" spans="1:23" ht="12" customHeight="1">
      <c r="A66" s="208" t="s">
        <v>17</v>
      </c>
      <c r="B66" s="224">
        <v>31.641355511456538</v>
      </c>
      <c r="C66" s="224">
        <v>33.926142950422886</v>
      </c>
      <c r="D66" s="224">
        <v>33.809115957218751</v>
      </c>
      <c r="E66" s="180">
        <v>37.16646515147189</v>
      </c>
      <c r="F66" s="180">
        <v>38.540225225215949</v>
      </c>
      <c r="G66" s="180">
        <v>40.673548646308696</v>
      </c>
      <c r="H66" s="180">
        <v>34.248021863119625</v>
      </c>
      <c r="I66" s="180">
        <v>31.641192777234213</v>
      </c>
      <c r="J66" s="206">
        <v>32.237524512137092</v>
      </c>
      <c r="K66" s="206">
        <v>35.097417155778032</v>
      </c>
      <c r="L66" s="206">
        <v>30.453016990342768</v>
      </c>
      <c r="M66" s="206">
        <v>29.273285653754684</v>
      </c>
      <c r="N66" s="206">
        <v>32.720551694569437</v>
      </c>
      <c r="O66" s="206">
        <v>31.062614704604673</v>
      </c>
      <c r="P66" s="206">
        <v>27.682104053486601</v>
      </c>
      <c r="Q66" s="206">
        <v>26.039884425064002</v>
      </c>
      <c r="R66" s="206">
        <v>24.918660524075676</v>
      </c>
      <c r="S66" s="206">
        <v>21.741112043184881</v>
      </c>
      <c r="T66" s="206">
        <v>20.258198645483155</v>
      </c>
      <c r="U66" s="206">
        <v>22.97</v>
      </c>
      <c r="V66" s="206">
        <v>23.05</v>
      </c>
      <c r="W66" s="206">
        <v>21.38</v>
      </c>
    </row>
    <row r="67" spans="1:23" ht="12" customHeight="1">
      <c r="A67" s="208" t="s">
        <v>24</v>
      </c>
      <c r="B67" s="224">
        <v>37.317439812910216</v>
      </c>
      <c r="C67" s="224">
        <v>39.808865165356416</v>
      </c>
      <c r="D67" s="224">
        <v>38.329398481098785</v>
      </c>
      <c r="E67" s="180">
        <v>37.90385125220525</v>
      </c>
      <c r="F67" s="180">
        <v>40.536224450714421</v>
      </c>
      <c r="G67" s="180">
        <v>41.509734640120541</v>
      </c>
      <c r="H67" s="180">
        <v>40.606787778935519</v>
      </c>
      <c r="I67" s="180">
        <v>38.840432657641394</v>
      </c>
      <c r="J67" s="206">
        <v>40.936131299885673</v>
      </c>
      <c r="K67" s="206">
        <v>40.842592575244751</v>
      </c>
      <c r="L67" s="206">
        <v>37.568369847551978</v>
      </c>
      <c r="M67" s="206">
        <v>38.132598461378514</v>
      </c>
      <c r="N67" s="206">
        <v>40.389475097831962</v>
      </c>
      <c r="O67" s="206">
        <v>39.354601592947553</v>
      </c>
      <c r="P67" s="206">
        <v>37.669816103605136</v>
      </c>
      <c r="Q67" s="206">
        <v>34.089753757065544</v>
      </c>
      <c r="R67" s="206">
        <v>31.797304128316302</v>
      </c>
      <c r="S67" s="206">
        <v>30.569843303240258</v>
      </c>
      <c r="T67" s="206">
        <v>27.52704154966743</v>
      </c>
      <c r="U67" s="206">
        <v>31</v>
      </c>
      <c r="V67" s="206">
        <v>31.879999999999995</v>
      </c>
      <c r="W67" s="206">
        <v>30.3</v>
      </c>
    </row>
    <row r="68" spans="1:23" ht="12" customHeight="1">
      <c r="A68" s="208" t="s">
        <v>28</v>
      </c>
      <c r="B68" s="224">
        <v>34.818544744655746</v>
      </c>
      <c r="C68" s="224">
        <v>35.189381678174406</v>
      </c>
      <c r="D68" s="224">
        <v>39.651466860704303</v>
      </c>
      <c r="E68" s="180">
        <v>40.978056704490577</v>
      </c>
      <c r="F68" s="180">
        <v>37.467404378429123</v>
      </c>
      <c r="G68" s="180">
        <v>36.820121008862351</v>
      </c>
      <c r="H68" s="180">
        <v>34.063341932819874</v>
      </c>
      <c r="I68" s="180">
        <v>31.331353844435245</v>
      </c>
      <c r="J68" s="206">
        <v>33.921645722500315</v>
      </c>
      <c r="K68" s="206">
        <v>34.992044433707747</v>
      </c>
      <c r="L68" s="206">
        <v>33.817441410759841</v>
      </c>
      <c r="M68" s="206">
        <v>32.579954656337883</v>
      </c>
      <c r="N68" s="206">
        <v>35.123775719408961</v>
      </c>
      <c r="O68" s="206">
        <v>33.67803966450127</v>
      </c>
      <c r="P68" s="206">
        <v>29.913343313870268</v>
      </c>
      <c r="Q68" s="206">
        <v>26.934936562989531</v>
      </c>
      <c r="R68" s="206">
        <v>25.832697783134691</v>
      </c>
      <c r="S68" s="206">
        <v>24.060661569713105</v>
      </c>
      <c r="T68" s="206">
        <v>21.956004488873063</v>
      </c>
      <c r="U68" s="206">
        <v>24.43</v>
      </c>
      <c r="V68" s="206">
        <v>23.990000000000002</v>
      </c>
      <c r="W68" s="206">
        <v>22.52</v>
      </c>
    </row>
    <row r="69" spans="1:23" ht="12" customHeight="1">
      <c r="A69" s="208" t="s">
        <v>42</v>
      </c>
      <c r="B69" s="224">
        <v>38.954338199229419</v>
      </c>
      <c r="C69" s="224">
        <v>40.188023323678713</v>
      </c>
      <c r="D69" s="224">
        <v>38.934659796368791</v>
      </c>
      <c r="E69" s="180">
        <v>41.244367524318349</v>
      </c>
      <c r="F69" s="180">
        <v>43.679716415273241</v>
      </c>
      <c r="G69" s="180">
        <v>43.430864337451411</v>
      </c>
      <c r="H69" s="180">
        <v>40.03137560906174</v>
      </c>
      <c r="I69" s="180">
        <v>37.090924741793337</v>
      </c>
      <c r="J69" s="206">
        <v>38.330052102892907</v>
      </c>
      <c r="K69" s="206">
        <v>40.001956935988943</v>
      </c>
      <c r="L69" s="206">
        <v>37.424627443728745</v>
      </c>
      <c r="M69" s="206">
        <v>39.809832940322508</v>
      </c>
      <c r="N69" s="206">
        <v>40.831725305702989</v>
      </c>
      <c r="O69" s="206">
        <v>38.081145083421042</v>
      </c>
      <c r="P69" s="206">
        <v>36.854397575736762</v>
      </c>
      <c r="Q69" s="206">
        <v>32.859071528637301</v>
      </c>
      <c r="R69" s="206">
        <v>28.968371806469122</v>
      </c>
      <c r="S69" s="206">
        <v>25.894454488439266</v>
      </c>
      <c r="T69" s="206">
        <v>23.148258238356924</v>
      </c>
      <c r="U69" s="206">
        <v>25.86</v>
      </c>
      <c r="V69" s="206">
        <v>26.19</v>
      </c>
      <c r="W69" s="206">
        <v>24.51</v>
      </c>
    </row>
    <row r="70" spans="1:23" ht="12" customHeight="1">
      <c r="A70" s="208" t="s">
        <v>18</v>
      </c>
      <c r="B70" s="224">
        <v>35.250557228292777</v>
      </c>
      <c r="C70" s="224">
        <v>36.578595261055177</v>
      </c>
      <c r="D70" s="224">
        <v>36.28644343151138</v>
      </c>
      <c r="E70" s="180">
        <v>37.125600271183494</v>
      </c>
      <c r="F70" s="180">
        <v>38.222568177211095</v>
      </c>
      <c r="G70" s="180">
        <v>40.044550620260395</v>
      </c>
      <c r="H70" s="180">
        <v>37.373372588969247</v>
      </c>
      <c r="I70" s="180">
        <v>34.43876806229634</v>
      </c>
      <c r="J70" s="206">
        <v>36.06856587734341</v>
      </c>
      <c r="K70" s="206">
        <v>37.409588089053052</v>
      </c>
      <c r="L70" s="206">
        <v>35.217748112876578</v>
      </c>
      <c r="M70" s="206">
        <v>35.315892165377008</v>
      </c>
      <c r="N70" s="206">
        <v>36.815593653667172</v>
      </c>
      <c r="O70" s="206">
        <v>35.280182228512423</v>
      </c>
      <c r="P70" s="206">
        <v>32.686527326258528</v>
      </c>
      <c r="Q70" s="206">
        <v>30.252968120553582</v>
      </c>
      <c r="R70" s="206">
        <v>29.969250088011972</v>
      </c>
      <c r="S70" s="206">
        <v>27.892167011345993</v>
      </c>
      <c r="T70" s="206">
        <v>26.028608124927068</v>
      </c>
      <c r="U70" s="206">
        <v>27.37</v>
      </c>
      <c r="V70" s="206">
        <v>26.240000000000002</v>
      </c>
      <c r="W70" s="206">
        <v>25.3</v>
      </c>
    </row>
    <row r="71" spans="1:23" ht="12" customHeight="1">
      <c r="A71" s="208" t="s">
        <v>19</v>
      </c>
      <c r="B71" s="224">
        <v>21.49798050546606</v>
      </c>
      <c r="C71" s="224">
        <v>23.776470902334658</v>
      </c>
      <c r="D71" s="224">
        <v>28.169836971990662</v>
      </c>
      <c r="E71" s="180">
        <v>28.299066019095626</v>
      </c>
      <c r="F71" s="180">
        <v>25.060042469281534</v>
      </c>
      <c r="G71" s="180">
        <v>27.184345809108613</v>
      </c>
      <c r="H71" s="180">
        <v>25.047725658130886</v>
      </c>
      <c r="I71" s="180">
        <v>22.373158114869742</v>
      </c>
      <c r="J71" s="206">
        <v>24.284142843670327</v>
      </c>
      <c r="K71" s="206">
        <v>26.802786665854871</v>
      </c>
      <c r="L71" s="206">
        <v>25.441530958795216</v>
      </c>
      <c r="M71" s="206">
        <v>25.925724876905459</v>
      </c>
      <c r="N71" s="206">
        <v>26.968911391387902</v>
      </c>
      <c r="O71" s="206">
        <v>25.882415759084619</v>
      </c>
      <c r="P71" s="206">
        <v>23.165737874020913</v>
      </c>
      <c r="Q71" s="206">
        <v>22.131410466078197</v>
      </c>
      <c r="R71" s="206">
        <v>22.072252172394958</v>
      </c>
      <c r="S71" s="206">
        <v>19.651396030431343</v>
      </c>
      <c r="T71" s="206">
        <v>18.818360020881507</v>
      </c>
      <c r="U71" s="206">
        <v>22.189999999999998</v>
      </c>
      <c r="V71" s="206">
        <v>22.720000000000002</v>
      </c>
      <c r="W71" s="206">
        <v>21.23</v>
      </c>
    </row>
    <row r="72" spans="1:23" ht="12" customHeight="1">
      <c r="A72" s="208" t="s">
        <v>20</v>
      </c>
      <c r="B72" s="224">
        <v>20.560706938944868</v>
      </c>
      <c r="C72" s="224">
        <v>23.167921442878626</v>
      </c>
      <c r="D72" s="224">
        <v>27.578387056554138</v>
      </c>
      <c r="E72" s="180">
        <v>28.904340424474679</v>
      </c>
      <c r="F72" s="180">
        <v>24.137744190216324</v>
      </c>
      <c r="G72" s="180">
        <v>25.742940533865958</v>
      </c>
      <c r="H72" s="180">
        <v>26.186089171266197</v>
      </c>
      <c r="I72" s="180">
        <v>23.568787557280967</v>
      </c>
      <c r="J72" s="206">
        <v>25.417146125149497</v>
      </c>
      <c r="K72" s="206">
        <v>24.868365521824344</v>
      </c>
      <c r="L72" s="206">
        <v>22.297750569566215</v>
      </c>
      <c r="M72" s="206">
        <v>25.317655770332685</v>
      </c>
      <c r="N72" s="206">
        <v>28.817336411217241</v>
      </c>
      <c r="O72" s="206">
        <v>29.206370647599567</v>
      </c>
      <c r="P72" s="206">
        <v>26.729468740550622</v>
      </c>
      <c r="Q72" s="206">
        <v>24.82580541890086</v>
      </c>
      <c r="R72" s="206">
        <v>24.276597305759168</v>
      </c>
      <c r="S72" s="206">
        <v>21.843419632251791</v>
      </c>
      <c r="T72" s="206">
        <v>21.367973033378092</v>
      </c>
      <c r="U72" s="206">
        <v>27.77</v>
      </c>
      <c r="V72" s="206">
        <v>25.28</v>
      </c>
      <c r="W72" s="206">
        <v>25</v>
      </c>
    </row>
    <row r="73" spans="1:23" ht="12" customHeight="1">
      <c r="A73" s="208" t="s">
        <v>40</v>
      </c>
      <c r="B73" s="224">
        <v>18.800050346319196</v>
      </c>
      <c r="C73" s="224">
        <v>21.234302257498168</v>
      </c>
      <c r="D73" s="224">
        <v>23.340009517931307</v>
      </c>
      <c r="E73" s="180">
        <v>23.466375141480615</v>
      </c>
      <c r="F73" s="180">
        <v>22.610886501930764</v>
      </c>
      <c r="G73" s="180">
        <v>24.736730742899525</v>
      </c>
      <c r="H73" s="180">
        <v>22.002805251340078</v>
      </c>
      <c r="I73" s="180">
        <v>20.52119606517099</v>
      </c>
      <c r="J73" s="206">
        <v>23.712495396841632</v>
      </c>
      <c r="K73" s="206">
        <v>26.226851873936774</v>
      </c>
      <c r="L73" s="206">
        <v>24.37484003244769</v>
      </c>
      <c r="M73" s="206">
        <v>23.523027331541634</v>
      </c>
      <c r="N73" s="206">
        <v>24.680251148507242</v>
      </c>
      <c r="O73" s="206">
        <v>23.987131959717956</v>
      </c>
      <c r="P73" s="206">
        <v>22.852744981850297</v>
      </c>
      <c r="Q73" s="206">
        <v>22.678474529024857</v>
      </c>
      <c r="R73" s="206">
        <v>21.846570328411616</v>
      </c>
      <c r="S73" s="206">
        <v>21.579751707600249</v>
      </c>
      <c r="T73" s="206">
        <v>19.455593422485641</v>
      </c>
      <c r="U73" s="206">
        <v>21.59</v>
      </c>
      <c r="V73" s="206">
        <v>20.72</v>
      </c>
      <c r="W73" s="206">
        <v>19.009999999999998</v>
      </c>
    </row>
    <row r="74" spans="1:23" ht="12" customHeight="1">
      <c r="A74" s="208" t="s">
        <v>41</v>
      </c>
      <c r="B74" s="224">
        <v>17.654858274730973</v>
      </c>
      <c r="C74" s="224">
        <v>20.506375933236544</v>
      </c>
      <c r="D74" s="224">
        <v>22.664696833443951</v>
      </c>
      <c r="E74" s="180">
        <v>23.772715715898933</v>
      </c>
      <c r="F74" s="180">
        <v>22.954700332501389</v>
      </c>
      <c r="G74" s="180">
        <v>22.393350437143202</v>
      </c>
      <c r="H74" s="180">
        <v>21.330287580165759</v>
      </c>
      <c r="I74" s="180">
        <v>19.719023856810995</v>
      </c>
      <c r="J74" s="206">
        <v>20.467013862406336</v>
      </c>
      <c r="K74" s="206">
        <v>22.485425779107171</v>
      </c>
      <c r="L74" s="206">
        <v>22.320305245246256</v>
      </c>
      <c r="M74" s="206">
        <v>21.822232878033702</v>
      </c>
      <c r="N74" s="206">
        <v>23.17167528234086</v>
      </c>
      <c r="O74" s="206">
        <v>22.457846241181116</v>
      </c>
      <c r="P74" s="206">
        <v>20.299716435220766</v>
      </c>
      <c r="Q74" s="206">
        <v>20.323470099695427</v>
      </c>
      <c r="R74" s="206">
        <v>20.802684545698977</v>
      </c>
      <c r="S74" s="206">
        <v>19.386600897892578</v>
      </c>
      <c r="T74" s="206">
        <v>18.033407565368975</v>
      </c>
      <c r="U74" s="206">
        <v>21.08</v>
      </c>
      <c r="V74" s="206">
        <v>21.32</v>
      </c>
      <c r="W74" s="206">
        <v>18.420000000000002</v>
      </c>
    </row>
    <row r="75" spans="1:23" s="32" customFormat="1" ht="15" customHeight="1">
      <c r="A75" s="173" t="s">
        <v>21</v>
      </c>
      <c r="B75" s="225">
        <v>29.974587211112841</v>
      </c>
      <c r="C75" s="225">
        <v>32.050288669309154</v>
      </c>
      <c r="D75" s="225">
        <v>33.07635840889256</v>
      </c>
      <c r="E75" s="181">
        <v>33.61061649902647</v>
      </c>
      <c r="F75" s="181">
        <v>33.725209895701568</v>
      </c>
      <c r="G75" s="181">
        <v>34.559230882174234</v>
      </c>
      <c r="H75" s="181">
        <v>32.136873632461892</v>
      </c>
      <c r="I75" s="181">
        <v>29.989124381584482</v>
      </c>
      <c r="J75" s="207">
        <v>32.204377506649621</v>
      </c>
      <c r="K75" s="207">
        <v>33.520179076744128</v>
      </c>
      <c r="L75" s="207">
        <v>31.417103944971903</v>
      </c>
      <c r="M75" s="207">
        <v>31.828506587533145</v>
      </c>
      <c r="N75" s="207">
        <v>33.544432692985907</v>
      </c>
      <c r="O75" s="207">
        <v>31.971096809337958</v>
      </c>
      <c r="P75" s="207">
        <v>29.423175127461558</v>
      </c>
      <c r="Q75" s="207">
        <v>27.448642678961559</v>
      </c>
      <c r="R75" s="207">
        <v>26.117811474430862</v>
      </c>
      <c r="S75" s="207">
        <v>24.36493561886995</v>
      </c>
      <c r="T75" s="207">
        <v>22.485357221557972</v>
      </c>
      <c r="U75" s="207">
        <v>24.94</v>
      </c>
      <c r="V75" s="207">
        <v>24.4</v>
      </c>
      <c r="W75" s="207">
        <v>23.14</v>
      </c>
    </row>
    <row r="76" spans="1:23" s="112" customFormat="1" ht="9" customHeight="1">
      <c r="A76" s="291" t="s">
        <v>215</v>
      </c>
      <c r="B76" s="111"/>
      <c r="C76" s="111"/>
      <c r="D76" s="111"/>
      <c r="E76" s="111"/>
      <c r="F76" s="111"/>
      <c r="G76" s="111"/>
      <c r="H76" s="111"/>
      <c r="I76" s="111"/>
      <c r="J76" s="111"/>
      <c r="K76" s="111"/>
      <c r="L76" s="111"/>
      <c r="M76" s="111"/>
      <c r="N76" s="111"/>
      <c r="O76" s="124"/>
      <c r="P76" s="111"/>
      <c r="Q76" s="111"/>
      <c r="R76" s="111"/>
      <c r="S76" s="111"/>
      <c r="T76" s="111"/>
      <c r="U76" s="111"/>
      <c r="V76" s="111"/>
      <c r="W76" s="111"/>
    </row>
    <row r="77" spans="1:23" s="110" customFormat="1" ht="9" customHeight="1">
      <c r="A77" s="117" t="s">
        <v>159</v>
      </c>
    </row>
    <row r="79" spans="1:23">
      <c r="B79" s="5"/>
      <c r="C79" s="5"/>
      <c r="D79" s="5"/>
      <c r="E79" s="5"/>
      <c r="F79" s="5"/>
      <c r="G79" s="5"/>
      <c r="H79" s="5"/>
      <c r="I79" s="5"/>
    </row>
    <row r="80" spans="1:23">
      <c r="A80" s="32"/>
      <c r="B80" s="5"/>
      <c r="C80" s="5"/>
      <c r="D80" s="5"/>
      <c r="E80" s="5"/>
      <c r="F80" s="5"/>
      <c r="G80" s="5"/>
      <c r="H80" s="5"/>
      <c r="I80" s="5"/>
    </row>
    <row r="81" spans="1:9">
      <c r="B81" s="5"/>
      <c r="C81" s="5"/>
      <c r="D81" s="5"/>
      <c r="E81" s="5"/>
      <c r="F81" s="5"/>
      <c r="G81" s="5"/>
      <c r="H81" s="5"/>
      <c r="I81" s="5"/>
    </row>
    <row r="82" spans="1:9">
      <c r="B82" s="5"/>
      <c r="C82" s="5"/>
      <c r="D82" s="5"/>
      <c r="E82" s="5"/>
      <c r="F82" s="5"/>
      <c r="G82" s="5"/>
      <c r="H82" s="5"/>
      <c r="I82" s="5"/>
    </row>
    <row r="83" spans="1:9">
      <c r="B83" s="5"/>
      <c r="C83" s="5"/>
      <c r="D83" s="5"/>
      <c r="E83" s="5"/>
      <c r="F83" s="5"/>
      <c r="G83" s="5"/>
      <c r="H83" s="5"/>
      <c r="I83" s="5"/>
    </row>
    <row r="84" spans="1:9">
      <c r="B84" s="5"/>
      <c r="C84" s="5"/>
      <c r="D84" s="5"/>
      <c r="E84" s="5"/>
      <c r="F84" s="5"/>
      <c r="G84" s="5"/>
      <c r="H84" s="5"/>
      <c r="I84" s="5"/>
    </row>
    <row r="85" spans="1:9">
      <c r="B85" s="5"/>
      <c r="C85" s="5"/>
      <c r="D85" s="5"/>
      <c r="E85" s="5"/>
      <c r="F85" s="5"/>
      <c r="G85" s="5"/>
      <c r="H85" s="5"/>
      <c r="I85" s="5"/>
    </row>
    <row r="86" spans="1:9">
      <c r="A86" s="32"/>
      <c r="B86" s="5"/>
      <c r="C86" s="5"/>
      <c r="D86" s="5"/>
      <c r="E86" s="5"/>
      <c r="F86" s="5"/>
      <c r="G86" s="5"/>
      <c r="H86" s="5"/>
      <c r="I86" s="5"/>
    </row>
    <row r="87" spans="1:9">
      <c r="B87" s="5"/>
      <c r="C87" s="5"/>
      <c r="D87" s="5"/>
      <c r="E87" s="5"/>
      <c r="F87" s="5"/>
      <c r="G87" s="5"/>
      <c r="H87" s="5"/>
      <c r="I87" s="5"/>
    </row>
    <row r="88" spans="1:9">
      <c r="B88" s="5"/>
      <c r="C88" s="5"/>
      <c r="D88" s="5"/>
      <c r="E88" s="5"/>
      <c r="F88" s="5"/>
      <c r="G88" s="5"/>
      <c r="H88" s="5"/>
      <c r="I88" s="5"/>
    </row>
    <row r="89" spans="1:9">
      <c r="B89" s="5"/>
      <c r="C89" s="5"/>
      <c r="D89" s="5"/>
      <c r="E89" s="5"/>
      <c r="F89" s="5"/>
      <c r="G89" s="5"/>
      <c r="H89" s="5"/>
      <c r="I89" s="5"/>
    </row>
    <row r="90" spans="1:9">
      <c r="B90" s="5"/>
      <c r="C90" s="5"/>
      <c r="D90" s="5"/>
      <c r="E90" s="5"/>
      <c r="F90" s="5"/>
      <c r="G90" s="5"/>
      <c r="H90" s="5"/>
      <c r="I90" s="5"/>
    </row>
    <row r="91" spans="1:9">
      <c r="B91" s="5"/>
      <c r="C91" s="5"/>
      <c r="D91" s="5"/>
      <c r="E91" s="5"/>
      <c r="F91" s="5"/>
      <c r="G91" s="5"/>
      <c r="H91" s="5"/>
      <c r="I91" s="5"/>
    </row>
    <row r="92" spans="1:9">
      <c r="B92" s="5"/>
      <c r="C92" s="5"/>
      <c r="D92" s="5"/>
      <c r="E92" s="5"/>
      <c r="F92" s="5"/>
      <c r="G92" s="5"/>
      <c r="H92" s="5"/>
      <c r="I92" s="5"/>
    </row>
    <row r="93" spans="1:9">
      <c r="B93" s="5"/>
      <c r="C93" s="5"/>
      <c r="D93" s="5"/>
      <c r="E93" s="5"/>
      <c r="F93" s="5"/>
      <c r="G93" s="5"/>
      <c r="H93" s="5"/>
      <c r="I93" s="5"/>
    </row>
    <row r="94" spans="1:9">
      <c r="B94" s="5"/>
      <c r="C94" s="5"/>
      <c r="D94" s="5"/>
      <c r="E94" s="5"/>
      <c r="F94" s="5"/>
      <c r="G94" s="5"/>
      <c r="H94" s="5"/>
      <c r="I94" s="5"/>
    </row>
    <row r="95" spans="1:9">
      <c r="B95" s="5"/>
      <c r="C95" s="5"/>
      <c r="D95" s="5"/>
      <c r="E95" s="5"/>
      <c r="F95" s="5"/>
      <c r="G95" s="5"/>
      <c r="H95" s="5"/>
      <c r="I95" s="5"/>
    </row>
    <row r="96" spans="1:9">
      <c r="B96" s="5"/>
      <c r="C96" s="5"/>
      <c r="D96" s="5"/>
      <c r="E96" s="5"/>
      <c r="F96" s="5"/>
      <c r="G96" s="5"/>
      <c r="H96" s="5"/>
      <c r="I96" s="5"/>
    </row>
    <row r="97" spans="2:9">
      <c r="B97" s="5"/>
      <c r="C97" s="5"/>
      <c r="D97" s="5"/>
      <c r="E97" s="5"/>
      <c r="F97" s="5"/>
      <c r="G97" s="5"/>
      <c r="H97" s="5"/>
      <c r="I97" s="5"/>
    </row>
    <row r="98" spans="2:9">
      <c r="B98" s="5"/>
      <c r="C98" s="5"/>
      <c r="D98" s="5"/>
      <c r="E98" s="5"/>
      <c r="F98" s="5"/>
      <c r="G98" s="5"/>
      <c r="H98" s="5"/>
      <c r="I98" s="5"/>
    </row>
    <row r="99" spans="2:9">
      <c r="B99" s="5"/>
      <c r="C99" s="5"/>
      <c r="D99" s="5"/>
      <c r="E99" s="5"/>
      <c r="F99" s="5"/>
      <c r="G99" s="5"/>
      <c r="H99" s="5"/>
      <c r="I99" s="5"/>
    </row>
  </sheetData>
  <phoneticPr fontId="6" type="noConversion"/>
  <hyperlinks>
    <hyperlink ref="W1" location="F!A1" display="Retour au menu" xr:uid="{5ABACD2D-4C52-45DA-8E47-08484BCEC64C}"/>
  </hyperlinks>
  <pageMargins left="0.7" right="0.7" top="0.75" bottom="0.75" header="0.3" footer="0.3"/>
  <pageSetup paperSize="9" scale="59" fitToHeight="2" orientation="landscape" r:id="rId1"/>
  <headerFooter alignWithMargins="0">
    <oddFooter>&amp;L&amp;8&amp;K002060Le marché du travail bruxellois : Données statistiques - Caractéristiques des communes de la Région bruxelloise
Elaboration : view.brussels, www.actiris.be&amp;R&amp;8F &amp;P</oddFooter>
  </headerFooter>
  <rowBreaks count="2" manualBreakCount="2">
    <brk id="29" max="22" man="1"/>
    <brk id="53" max="2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74"/>
  <sheetViews>
    <sheetView showGridLines="0" topLeftCell="A9" zoomScaleNormal="100" zoomScaleSheetLayoutView="80" workbookViewId="0"/>
  </sheetViews>
  <sheetFormatPr baseColWidth="10" defaultColWidth="10.33203125" defaultRowHeight="10.199999999999999"/>
  <cols>
    <col min="1" max="1" width="23" style="65" customWidth="1"/>
    <col min="2" max="15" width="9.6640625" style="65" customWidth="1"/>
    <col min="16" max="18" width="8.6640625" style="65" customWidth="1"/>
    <col min="19" max="16384" width="10.33203125" style="65"/>
  </cols>
  <sheetData>
    <row r="1" spans="1:19" ht="22.8">
      <c r="A1" s="70" t="s">
        <v>109</v>
      </c>
      <c r="Q1" s="68" t="s">
        <v>107</v>
      </c>
    </row>
    <row r="2" spans="1:19" ht="3" customHeight="1"/>
    <row r="3" spans="1:19" s="396" customFormat="1" ht="15.75" customHeight="1">
      <c r="A3" s="81" t="s">
        <v>118</v>
      </c>
      <c r="R3" s="47"/>
    </row>
    <row r="4" spans="1:19" s="396" customFormat="1" ht="4.5" customHeight="1">
      <c r="A4" s="81"/>
      <c r="R4" s="47"/>
    </row>
    <row r="5" spans="1:19" s="5" customFormat="1" ht="19.5" customHeight="1">
      <c r="A5" s="120" t="s">
        <v>203</v>
      </c>
      <c r="B5" s="120"/>
      <c r="C5" s="120"/>
      <c r="D5" s="120"/>
      <c r="E5" s="120"/>
      <c r="F5" s="131"/>
      <c r="G5" s="131"/>
      <c r="H5" s="131"/>
      <c r="I5" s="131"/>
      <c r="J5" s="131"/>
      <c r="K5" s="131"/>
      <c r="L5" s="131"/>
      <c r="M5" s="131"/>
      <c r="N5" s="131"/>
      <c r="O5" s="131"/>
      <c r="P5" s="131"/>
      <c r="Q5" s="131"/>
      <c r="R5" s="397"/>
    </row>
    <row r="6" spans="1:19" s="5" customFormat="1" ht="4.5" customHeight="1">
      <c r="A6" s="130"/>
      <c r="B6" s="130"/>
      <c r="C6" s="130"/>
      <c r="D6" s="130"/>
      <c r="E6" s="130"/>
      <c r="F6" s="18"/>
      <c r="G6" s="18"/>
      <c r="H6" s="18"/>
      <c r="I6" s="18"/>
      <c r="J6" s="18"/>
      <c r="K6" s="18"/>
      <c r="L6" s="18"/>
      <c r="M6" s="18"/>
      <c r="N6" s="18"/>
      <c r="P6" s="18"/>
      <c r="Q6" s="18"/>
      <c r="R6" s="130"/>
    </row>
    <row r="7" spans="1:19" s="5" customFormat="1" ht="12" customHeight="1">
      <c r="A7" s="545" t="s">
        <v>8</v>
      </c>
      <c r="B7" s="506">
        <v>1992</v>
      </c>
      <c r="C7" s="506">
        <v>1993</v>
      </c>
      <c r="D7" s="506">
        <v>1994</v>
      </c>
      <c r="E7" s="506">
        <v>1995</v>
      </c>
      <c r="F7" s="506">
        <v>1996</v>
      </c>
      <c r="G7" s="506">
        <v>1997</v>
      </c>
      <c r="H7" s="506">
        <v>1998</v>
      </c>
      <c r="I7" s="506">
        <v>1999</v>
      </c>
      <c r="J7" s="506">
        <v>2000</v>
      </c>
      <c r="K7" s="506">
        <v>2001</v>
      </c>
      <c r="L7" s="506">
        <v>2002</v>
      </c>
      <c r="M7" s="506">
        <v>2003</v>
      </c>
      <c r="N7" s="504">
        <v>2004</v>
      </c>
      <c r="O7" s="504">
        <v>2005</v>
      </c>
      <c r="P7" s="569">
        <v>2006</v>
      </c>
      <c r="Q7" s="569">
        <v>2007</v>
      </c>
      <c r="R7" s="568"/>
      <c r="S7" s="394"/>
    </row>
    <row r="8" spans="1:19" s="5" customFormat="1" ht="12" customHeight="1">
      <c r="A8" s="546"/>
      <c r="B8" s="507"/>
      <c r="C8" s="507"/>
      <c r="D8" s="507"/>
      <c r="E8" s="507"/>
      <c r="F8" s="507"/>
      <c r="G8" s="507"/>
      <c r="H8" s="507"/>
      <c r="I8" s="507"/>
      <c r="J8" s="507"/>
      <c r="K8" s="507"/>
      <c r="L8" s="507"/>
      <c r="M8" s="507"/>
      <c r="N8" s="505"/>
      <c r="O8" s="505"/>
      <c r="P8" s="570"/>
      <c r="Q8" s="570"/>
      <c r="R8" s="568"/>
      <c r="S8" s="395"/>
    </row>
    <row r="9" spans="1:19" s="5" customFormat="1" ht="12" customHeight="1">
      <c r="A9" s="171" t="s">
        <v>9</v>
      </c>
      <c r="B9" s="230">
        <v>34082</v>
      </c>
      <c r="C9" s="230">
        <v>36681</v>
      </c>
      <c r="D9" s="230">
        <v>37674</v>
      </c>
      <c r="E9" s="230">
        <v>39843</v>
      </c>
      <c r="F9" s="230">
        <v>40208</v>
      </c>
      <c r="G9" s="231">
        <v>39956</v>
      </c>
      <c r="H9" s="231">
        <v>41098</v>
      </c>
      <c r="I9" s="231">
        <v>40747</v>
      </c>
      <c r="J9" s="231">
        <v>40355</v>
      </c>
      <c r="K9" s="231">
        <v>41572</v>
      </c>
      <c r="L9" s="231">
        <v>41440</v>
      </c>
      <c r="M9" s="231">
        <v>43381</v>
      </c>
      <c r="N9" s="232">
        <v>45452</v>
      </c>
      <c r="O9" s="232">
        <v>46050</v>
      </c>
      <c r="P9" s="469">
        <v>50209</v>
      </c>
      <c r="Q9" s="469">
        <v>51429</v>
      </c>
      <c r="R9" s="132"/>
    </row>
    <row r="10" spans="1:19" s="5" customFormat="1" ht="12" customHeight="1">
      <c r="A10" s="171" t="s">
        <v>10</v>
      </c>
      <c r="B10" s="230">
        <v>11694</v>
      </c>
      <c r="C10" s="230">
        <v>11846</v>
      </c>
      <c r="D10" s="230">
        <v>11519</v>
      </c>
      <c r="E10" s="230">
        <v>11847</v>
      </c>
      <c r="F10" s="230">
        <v>11023</v>
      </c>
      <c r="G10" s="231">
        <v>10418</v>
      </c>
      <c r="H10" s="231">
        <v>10856</v>
      </c>
      <c r="I10" s="231">
        <v>11544</v>
      </c>
      <c r="J10" s="231">
        <v>11849</v>
      </c>
      <c r="K10" s="231">
        <v>12674</v>
      </c>
      <c r="L10" s="231">
        <v>12353</v>
      </c>
      <c r="M10" s="231">
        <v>11834</v>
      </c>
      <c r="N10" s="232">
        <v>15279</v>
      </c>
      <c r="O10" s="232">
        <v>15214</v>
      </c>
      <c r="P10" s="469">
        <v>14719</v>
      </c>
      <c r="Q10" s="469">
        <v>15756</v>
      </c>
      <c r="R10" s="132"/>
    </row>
    <row r="11" spans="1:19" s="5" customFormat="1" ht="12" customHeight="1">
      <c r="A11" s="171" t="s">
        <v>23</v>
      </c>
      <c r="B11" s="230">
        <v>4746</v>
      </c>
      <c r="C11" s="230">
        <v>4299</v>
      </c>
      <c r="D11" s="230">
        <v>4456</v>
      </c>
      <c r="E11" s="230">
        <v>4517</v>
      </c>
      <c r="F11" s="230">
        <v>4542</v>
      </c>
      <c r="G11" s="231">
        <v>5341</v>
      </c>
      <c r="H11" s="231">
        <v>5675</v>
      </c>
      <c r="I11" s="231">
        <v>5796</v>
      </c>
      <c r="J11" s="231">
        <v>5837</v>
      </c>
      <c r="K11" s="231">
        <v>6315</v>
      </c>
      <c r="L11" s="231">
        <v>4958</v>
      </c>
      <c r="M11" s="231">
        <v>5450</v>
      </c>
      <c r="N11" s="232">
        <v>6036</v>
      </c>
      <c r="O11" s="232">
        <v>6090</v>
      </c>
      <c r="P11" s="469">
        <v>5698</v>
      </c>
      <c r="Q11" s="469">
        <v>6116</v>
      </c>
      <c r="R11" s="132"/>
    </row>
    <row r="12" spans="1:19" s="5" customFormat="1" ht="12" customHeight="1">
      <c r="A12" s="171" t="s">
        <v>11</v>
      </c>
      <c r="B12" s="230">
        <v>237078</v>
      </c>
      <c r="C12" s="230">
        <v>237812</v>
      </c>
      <c r="D12" s="230">
        <v>227777</v>
      </c>
      <c r="E12" s="230">
        <v>233038</v>
      </c>
      <c r="F12" s="230">
        <v>231761</v>
      </c>
      <c r="G12" s="231">
        <v>235855</v>
      </c>
      <c r="H12" s="231">
        <v>238560</v>
      </c>
      <c r="I12" s="231">
        <v>237362</v>
      </c>
      <c r="J12" s="231">
        <v>238014</v>
      </c>
      <c r="K12" s="231">
        <v>239117</v>
      </c>
      <c r="L12" s="231">
        <v>246399</v>
      </c>
      <c r="M12" s="231">
        <v>250257</v>
      </c>
      <c r="N12" s="232">
        <v>224641</v>
      </c>
      <c r="O12" s="232">
        <v>220692</v>
      </c>
      <c r="P12" s="469">
        <v>218513</v>
      </c>
      <c r="Q12" s="469">
        <v>225988</v>
      </c>
      <c r="R12" s="132"/>
    </row>
    <row r="13" spans="1:19" s="5" customFormat="1" ht="12" customHeight="1">
      <c r="A13" s="171" t="s">
        <v>12</v>
      </c>
      <c r="B13" s="230">
        <v>18669</v>
      </c>
      <c r="C13" s="230">
        <v>19174</v>
      </c>
      <c r="D13" s="230">
        <v>19421</v>
      </c>
      <c r="E13" s="230">
        <v>18546</v>
      </c>
      <c r="F13" s="230">
        <v>18066</v>
      </c>
      <c r="G13" s="231">
        <v>19851</v>
      </c>
      <c r="H13" s="231">
        <v>18875</v>
      </c>
      <c r="I13" s="231">
        <v>18502</v>
      </c>
      <c r="J13" s="231">
        <v>20990</v>
      </c>
      <c r="K13" s="231">
        <v>21728</v>
      </c>
      <c r="L13" s="231">
        <v>22659</v>
      </c>
      <c r="M13" s="231">
        <v>26335</v>
      </c>
      <c r="N13" s="232">
        <v>23265</v>
      </c>
      <c r="O13" s="232">
        <v>22432</v>
      </c>
      <c r="P13" s="469">
        <v>25621</v>
      </c>
      <c r="Q13" s="469">
        <v>23253</v>
      </c>
      <c r="R13" s="132"/>
    </row>
    <row r="14" spans="1:19" s="5" customFormat="1" ht="12" customHeight="1">
      <c r="A14" s="171" t="s">
        <v>13</v>
      </c>
      <c r="B14" s="230">
        <v>20868</v>
      </c>
      <c r="C14" s="230">
        <v>22037</v>
      </c>
      <c r="D14" s="230">
        <v>22315</v>
      </c>
      <c r="E14" s="230">
        <v>22745</v>
      </c>
      <c r="F14" s="230">
        <v>22423</v>
      </c>
      <c r="G14" s="231">
        <v>22152</v>
      </c>
      <c r="H14" s="231">
        <v>22795</v>
      </c>
      <c r="I14" s="231">
        <v>24465</v>
      </c>
      <c r="J14" s="231">
        <v>25614</v>
      </c>
      <c r="K14" s="231">
        <v>25956</v>
      </c>
      <c r="L14" s="231">
        <v>25424</v>
      </c>
      <c r="M14" s="231">
        <v>25734</v>
      </c>
      <c r="N14" s="232">
        <v>21760</v>
      </c>
      <c r="O14" s="232">
        <v>21224</v>
      </c>
      <c r="P14" s="469">
        <v>21941</v>
      </c>
      <c r="Q14" s="469">
        <v>22064</v>
      </c>
      <c r="R14" s="132"/>
    </row>
    <row r="15" spans="1:19" s="5" customFormat="1" ht="12" customHeight="1">
      <c r="A15" s="171" t="s">
        <v>14</v>
      </c>
      <c r="B15" s="230">
        <v>22108</v>
      </c>
      <c r="C15" s="230">
        <v>20424</v>
      </c>
      <c r="D15" s="230">
        <v>18921</v>
      </c>
      <c r="E15" s="230">
        <v>19124</v>
      </c>
      <c r="F15" s="230">
        <v>18934</v>
      </c>
      <c r="G15" s="231">
        <v>18644</v>
      </c>
      <c r="H15" s="231">
        <v>20349</v>
      </c>
      <c r="I15" s="231">
        <v>20690</v>
      </c>
      <c r="J15" s="231">
        <v>21194</v>
      </c>
      <c r="K15" s="231">
        <v>21598</v>
      </c>
      <c r="L15" s="231">
        <v>20167</v>
      </c>
      <c r="M15" s="231">
        <v>19503</v>
      </c>
      <c r="N15" s="232">
        <v>19345</v>
      </c>
      <c r="O15" s="232">
        <v>19184</v>
      </c>
      <c r="P15" s="469">
        <v>18754</v>
      </c>
      <c r="Q15" s="469">
        <v>15671</v>
      </c>
      <c r="R15" s="132"/>
    </row>
    <row r="16" spans="1:19" s="5" customFormat="1" ht="12" customHeight="1">
      <c r="A16" s="171" t="s">
        <v>15</v>
      </c>
      <c r="B16" s="230">
        <v>3131</v>
      </c>
      <c r="C16" s="230">
        <v>3157</v>
      </c>
      <c r="D16" s="230">
        <v>3399</v>
      </c>
      <c r="E16" s="230">
        <v>3527</v>
      </c>
      <c r="F16" s="230">
        <v>3497</v>
      </c>
      <c r="G16" s="231">
        <v>3456</v>
      </c>
      <c r="H16" s="231">
        <v>3637</v>
      </c>
      <c r="I16" s="231">
        <v>3451</v>
      </c>
      <c r="J16" s="231">
        <v>3854</v>
      </c>
      <c r="K16" s="231">
        <v>3776</v>
      </c>
      <c r="L16" s="231">
        <v>3743</v>
      </c>
      <c r="M16" s="231">
        <v>3851</v>
      </c>
      <c r="N16" s="232">
        <v>3607</v>
      </c>
      <c r="O16" s="232">
        <v>3785</v>
      </c>
      <c r="P16" s="469">
        <v>3973</v>
      </c>
      <c r="Q16" s="469">
        <v>4057</v>
      </c>
      <c r="R16" s="132"/>
    </row>
    <row r="17" spans="1:20" s="5" customFormat="1" ht="12" customHeight="1">
      <c r="A17" s="171" t="s">
        <v>5</v>
      </c>
      <c r="B17" s="230">
        <v>42431</v>
      </c>
      <c r="C17" s="230">
        <v>40745</v>
      </c>
      <c r="D17" s="230">
        <v>40133</v>
      </c>
      <c r="E17" s="230">
        <v>37777</v>
      </c>
      <c r="F17" s="230">
        <v>36934</v>
      </c>
      <c r="G17" s="231">
        <v>35053</v>
      </c>
      <c r="H17" s="231">
        <v>34969</v>
      </c>
      <c r="I17" s="231">
        <v>36313</v>
      </c>
      <c r="J17" s="231">
        <v>38568</v>
      </c>
      <c r="K17" s="231">
        <v>40184</v>
      </c>
      <c r="L17" s="231">
        <v>39359</v>
      </c>
      <c r="M17" s="231">
        <v>42331</v>
      </c>
      <c r="N17" s="232">
        <v>46357</v>
      </c>
      <c r="O17" s="232">
        <v>46935</v>
      </c>
      <c r="P17" s="469">
        <v>46766</v>
      </c>
      <c r="Q17" s="469">
        <v>46941</v>
      </c>
      <c r="R17" s="132"/>
    </row>
    <row r="18" spans="1:20" s="5" customFormat="1" ht="12" customHeight="1">
      <c r="A18" s="171" t="s">
        <v>16</v>
      </c>
      <c r="B18" s="230">
        <v>9133</v>
      </c>
      <c r="C18" s="230">
        <v>9222</v>
      </c>
      <c r="D18" s="230">
        <v>9027</v>
      </c>
      <c r="E18" s="230">
        <v>9304</v>
      </c>
      <c r="F18" s="230">
        <v>9352</v>
      </c>
      <c r="G18" s="231">
        <v>9594</v>
      </c>
      <c r="H18" s="231">
        <v>9678</v>
      </c>
      <c r="I18" s="231">
        <v>9937</v>
      </c>
      <c r="J18" s="231">
        <v>9993</v>
      </c>
      <c r="K18" s="231">
        <v>10418</v>
      </c>
      <c r="L18" s="231">
        <v>11167</v>
      </c>
      <c r="M18" s="231">
        <v>11059</v>
      </c>
      <c r="N18" s="232">
        <v>10587</v>
      </c>
      <c r="O18" s="232">
        <v>10760</v>
      </c>
      <c r="P18" s="469">
        <v>11651</v>
      </c>
      <c r="Q18" s="469">
        <v>11975</v>
      </c>
      <c r="R18" s="132"/>
    </row>
    <row r="19" spans="1:20" s="5" customFormat="1" ht="12" customHeight="1">
      <c r="A19" s="171" t="s">
        <v>17</v>
      </c>
      <c r="B19" s="230">
        <v>3498</v>
      </c>
      <c r="C19" s="230">
        <v>3578</v>
      </c>
      <c r="D19" s="230">
        <v>3263</v>
      </c>
      <c r="E19" s="230">
        <v>2968</v>
      </c>
      <c r="F19" s="230">
        <v>2867</v>
      </c>
      <c r="G19" s="231">
        <v>3084</v>
      </c>
      <c r="H19" s="231">
        <v>2615</v>
      </c>
      <c r="I19" s="231">
        <v>2801</v>
      </c>
      <c r="J19" s="231">
        <v>2881</v>
      </c>
      <c r="K19" s="231">
        <v>2903</v>
      </c>
      <c r="L19" s="231">
        <v>2741</v>
      </c>
      <c r="M19" s="231">
        <v>2943</v>
      </c>
      <c r="N19" s="232">
        <v>3220</v>
      </c>
      <c r="O19" s="232">
        <v>3261</v>
      </c>
      <c r="P19" s="469">
        <v>3349</v>
      </c>
      <c r="Q19" s="469">
        <v>3303</v>
      </c>
      <c r="R19" s="132"/>
    </row>
    <row r="20" spans="1:20" s="5" customFormat="1" ht="12" customHeight="1">
      <c r="A20" s="171" t="s">
        <v>24</v>
      </c>
      <c r="B20" s="230">
        <v>17918</v>
      </c>
      <c r="C20" s="230">
        <v>17386</v>
      </c>
      <c r="D20" s="230">
        <v>16680</v>
      </c>
      <c r="E20" s="230">
        <v>19299</v>
      </c>
      <c r="F20" s="230">
        <v>19148</v>
      </c>
      <c r="G20" s="231">
        <v>20009</v>
      </c>
      <c r="H20" s="231">
        <v>18489</v>
      </c>
      <c r="I20" s="231">
        <v>23181</v>
      </c>
      <c r="J20" s="231">
        <v>22882</v>
      </c>
      <c r="K20" s="231">
        <v>23268</v>
      </c>
      <c r="L20" s="231">
        <v>25811</v>
      </c>
      <c r="M20" s="231">
        <v>24955</v>
      </c>
      <c r="N20" s="232">
        <v>29046</v>
      </c>
      <c r="O20" s="232">
        <v>29381</v>
      </c>
      <c r="P20" s="469">
        <v>26309</v>
      </c>
      <c r="Q20" s="469">
        <v>25520</v>
      </c>
      <c r="R20" s="132"/>
    </row>
    <row r="21" spans="1:20" s="5" customFormat="1" ht="12" customHeight="1">
      <c r="A21" s="171" t="s">
        <v>28</v>
      </c>
      <c r="B21" s="230">
        <v>22514</v>
      </c>
      <c r="C21" s="230">
        <v>25979</v>
      </c>
      <c r="D21" s="230">
        <v>23757</v>
      </c>
      <c r="E21" s="230">
        <v>24398</v>
      </c>
      <c r="F21" s="230">
        <v>23062</v>
      </c>
      <c r="G21" s="231">
        <v>23266</v>
      </c>
      <c r="H21" s="231">
        <v>22786</v>
      </c>
      <c r="I21" s="231">
        <v>23283</v>
      </c>
      <c r="J21" s="231">
        <v>22329</v>
      </c>
      <c r="K21" s="231">
        <v>22833</v>
      </c>
      <c r="L21" s="231">
        <v>20661</v>
      </c>
      <c r="M21" s="231">
        <v>20644</v>
      </c>
      <c r="N21" s="232">
        <v>27259</v>
      </c>
      <c r="O21" s="232">
        <v>26906</v>
      </c>
      <c r="P21" s="469">
        <v>27112</v>
      </c>
      <c r="Q21" s="469">
        <v>28764</v>
      </c>
      <c r="R21" s="132"/>
    </row>
    <row r="22" spans="1:20" s="5" customFormat="1" ht="12" customHeight="1">
      <c r="A22" s="171" t="s">
        <v>42</v>
      </c>
      <c r="B22" s="230">
        <v>13775</v>
      </c>
      <c r="C22" s="230">
        <v>12409</v>
      </c>
      <c r="D22" s="230">
        <v>10954</v>
      </c>
      <c r="E22" s="230">
        <v>11440</v>
      </c>
      <c r="F22" s="230">
        <v>11450</v>
      </c>
      <c r="G22" s="231">
        <v>11718</v>
      </c>
      <c r="H22" s="231">
        <v>11531</v>
      </c>
      <c r="I22" s="231">
        <v>12817</v>
      </c>
      <c r="J22" s="231">
        <v>17263</v>
      </c>
      <c r="K22" s="231">
        <v>15167</v>
      </c>
      <c r="L22" s="231">
        <v>13928</v>
      </c>
      <c r="M22" s="231">
        <v>15417</v>
      </c>
      <c r="N22" s="232">
        <v>19138</v>
      </c>
      <c r="O22" s="232">
        <v>19334</v>
      </c>
      <c r="P22" s="469">
        <v>21073</v>
      </c>
      <c r="Q22" s="469">
        <v>25187</v>
      </c>
      <c r="R22" s="132"/>
    </row>
    <row r="23" spans="1:20" s="5" customFormat="1" ht="12" customHeight="1">
      <c r="A23" s="171" t="s">
        <v>18</v>
      </c>
      <c r="B23" s="230">
        <v>40469</v>
      </c>
      <c r="C23" s="230">
        <v>36155</v>
      </c>
      <c r="D23" s="230">
        <v>37366</v>
      </c>
      <c r="E23" s="230">
        <v>32965</v>
      </c>
      <c r="F23" s="230">
        <v>34940</v>
      </c>
      <c r="G23" s="231">
        <v>34715</v>
      </c>
      <c r="H23" s="231">
        <v>33940</v>
      </c>
      <c r="I23" s="231">
        <v>33052</v>
      </c>
      <c r="J23" s="231">
        <v>34957</v>
      </c>
      <c r="K23" s="231">
        <v>37091</v>
      </c>
      <c r="L23" s="231">
        <v>36845</v>
      </c>
      <c r="M23" s="231">
        <v>39308</v>
      </c>
      <c r="N23" s="232">
        <v>46421</v>
      </c>
      <c r="O23" s="232">
        <v>44763</v>
      </c>
      <c r="P23" s="469">
        <v>39236</v>
      </c>
      <c r="Q23" s="469">
        <v>40250</v>
      </c>
      <c r="R23" s="132"/>
    </row>
    <row r="24" spans="1:20" s="5" customFormat="1" ht="12" customHeight="1">
      <c r="A24" s="171" t="s">
        <v>19</v>
      </c>
      <c r="B24" s="230">
        <v>26234</v>
      </c>
      <c r="C24" s="230">
        <v>24506</v>
      </c>
      <c r="D24" s="230">
        <v>24457</v>
      </c>
      <c r="E24" s="230">
        <v>24186</v>
      </c>
      <c r="F24" s="230">
        <v>23460</v>
      </c>
      <c r="G24" s="231">
        <v>24141</v>
      </c>
      <c r="H24" s="231">
        <v>25021</v>
      </c>
      <c r="I24" s="231">
        <v>24377</v>
      </c>
      <c r="J24" s="231">
        <v>24238</v>
      </c>
      <c r="K24" s="231">
        <v>25121</v>
      </c>
      <c r="L24" s="231">
        <v>24626</v>
      </c>
      <c r="M24" s="231">
        <v>25346</v>
      </c>
      <c r="N24" s="232">
        <v>25075</v>
      </c>
      <c r="O24" s="232">
        <v>24916</v>
      </c>
      <c r="P24" s="469">
        <v>24717</v>
      </c>
      <c r="Q24" s="469">
        <v>25249</v>
      </c>
      <c r="R24" s="132"/>
      <c r="T24" s="493"/>
    </row>
    <row r="25" spans="1:20" s="5" customFormat="1" ht="12" customHeight="1">
      <c r="A25" s="171" t="s">
        <v>20</v>
      </c>
      <c r="B25" s="230">
        <v>10292</v>
      </c>
      <c r="C25" s="230">
        <v>10349</v>
      </c>
      <c r="D25" s="230">
        <v>10346</v>
      </c>
      <c r="E25" s="230">
        <v>10013</v>
      </c>
      <c r="F25" s="230">
        <v>9499</v>
      </c>
      <c r="G25" s="231">
        <v>9232</v>
      </c>
      <c r="H25" s="231">
        <v>9761</v>
      </c>
      <c r="I25" s="231">
        <v>8997</v>
      </c>
      <c r="J25" s="231">
        <v>10375</v>
      </c>
      <c r="K25" s="231">
        <v>10905</v>
      </c>
      <c r="L25" s="231">
        <v>10817</v>
      </c>
      <c r="M25" s="231">
        <v>10544</v>
      </c>
      <c r="N25" s="232">
        <v>10891</v>
      </c>
      <c r="O25" s="232">
        <v>10727</v>
      </c>
      <c r="P25" s="469">
        <v>10904</v>
      </c>
      <c r="Q25" s="469">
        <v>11306</v>
      </c>
      <c r="R25" s="132"/>
    </row>
    <row r="26" spans="1:20" s="5" customFormat="1" ht="12" customHeight="1">
      <c r="A26" s="171" t="s">
        <v>40</v>
      </c>
      <c r="B26" s="230">
        <v>21323</v>
      </c>
      <c r="C26" s="230">
        <v>21452</v>
      </c>
      <c r="D26" s="230">
        <v>23618</v>
      </c>
      <c r="E26" s="230">
        <v>24817</v>
      </c>
      <c r="F26" s="230">
        <v>26060</v>
      </c>
      <c r="G26" s="231">
        <v>26557</v>
      </c>
      <c r="H26" s="231">
        <v>26600</v>
      </c>
      <c r="I26" s="231">
        <v>27598</v>
      </c>
      <c r="J26" s="231">
        <v>27092</v>
      </c>
      <c r="K26" s="231">
        <v>27232</v>
      </c>
      <c r="L26" s="231">
        <v>28000</v>
      </c>
      <c r="M26" s="231">
        <v>27258</v>
      </c>
      <c r="N26" s="232">
        <v>27394</v>
      </c>
      <c r="O26" s="232">
        <v>27234</v>
      </c>
      <c r="P26" s="469">
        <v>27555</v>
      </c>
      <c r="Q26" s="469">
        <v>27036</v>
      </c>
      <c r="R26" s="132"/>
    </row>
    <row r="27" spans="1:20" s="5" customFormat="1" ht="12" customHeight="1">
      <c r="A27" s="171" t="s">
        <v>41</v>
      </c>
      <c r="B27" s="230">
        <v>10834</v>
      </c>
      <c r="C27" s="230">
        <v>10561</v>
      </c>
      <c r="D27" s="230">
        <v>10466</v>
      </c>
      <c r="E27" s="230">
        <v>9893</v>
      </c>
      <c r="F27" s="230">
        <v>9802</v>
      </c>
      <c r="G27" s="231">
        <v>9875</v>
      </c>
      <c r="H27" s="231">
        <v>10044</v>
      </c>
      <c r="I27" s="231">
        <v>10581</v>
      </c>
      <c r="J27" s="231">
        <v>11014</v>
      </c>
      <c r="K27" s="231">
        <v>11335</v>
      </c>
      <c r="L27" s="231">
        <v>11473</v>
      </c>
      <c r="M27" s="231">
        <v>11314</v>
      </c>
      <c r="N27" s="232">
        <v>10805</v>
      </c>
      <c r="O27" s="232">
        <v>11051</v>
      </c>
      <c r="P27" s="469">
        <v>11224</v>
      </c>
      <c r="Q27" s="469">
        <v>11048</v>
      </c>
      <c r="R27" s="132"/>
    </row>
    <row r="28" spans="1:20" s="5" customFormat="1" ht="12" customHeight="1">
      <c r="A28" s="171" t="s">
        <v>150</v>
      </c>
      <c r="B28" s="254" t="s">
        <v>151</v>
      </c>
      <c r="C28" s="254" t="s">
        <v>151</v>
      </c>
      <c r="D28" s="254" t="s">
        <v>151</v>
      </c>
      <c r="E28" s="254" t="s">
        <v>151</v>
      </c>
      <c r="F28" s="254" t="s">
        <v>151</v>
      </c>
      <c r="G28" s="261" t="s">
        <v>151</v>
      </c>
      <c r="H28" s="261" t="s">
        <v>151</v>
      </c>
      <c r="I28" s="261" t="s">
        <v>151</v>
      </c>
      <c r="J28" s="261" t="s">
        <v>151</v>
      </c>
      <c r="K28" s="261" t="s">
        <v>151</v>
      </c>
      <c r="L28" s="261" t="s">
        <v>151</v>
      </c>
      <c r="M28" s="261" t="s">
        <v>151</v>
      </c>
      <c r="N28" s="262" t="s">
        <v>151</v>
      </c>
      <c r="O28" s="262" t="s">
        <v>151</v>
      </c>
      <c r="P28" s="470" t="s">
        <v>151</v>
      </c>
      <c r="Q28" s="470" t="s">
        <v>151</v>
      </c>
      <c r="R28" s="132"/>
    </row>
    <row r="29" spans="1:20" s="5" customFormat="1" ht="15" customHeight="1">
      <c r="A29" s="226" t="s">
        <v>21</v>
      </c>
      <c r="B29" s="233">
        <v>570797</v>
      </c>
      <c r="C29" s="233">
        <v>567772</v>
      </c>
      <c r="D29" s="233">
        <v>555549</v>
      </c>
      <c r="E29" s="233">
        <v>560247</v>
      </c>
      <c r="F29" s="233">
        <v>557028</v>
      </c>
      <c r="G29" s="234">
        <v>562917</v>
      </c>
      <c r="H29" s="234">
        <v>567279</v>
      </c>
      <c r="I29" s="234">
        <v>567279</v>
      </c>
      <c r="J29" s="234">
        <v>589299</v>
      </c>
      <c r="K29" s="234">
        <v>599193</v>
      </c>
      <c r="L29" s="234">
        <v>602571</v>
      </c>
      <c r="M29" s="234">
        <v>617464</v>
      </c>
      <c r="N29" s="235">
        <v>615578</v>
      </c>
      <c r="O29" s="235">
        <v>609939</v>
      </c>
      <c r="P29" s="228">
        <v>609324</v>
      </c>
      <c r="Q29" s="228">
        <v>620913</v>
      </c>
      <c r="R29" s="133"/>
    </row>
    <row r="30" spans="1:20" s="5" customFormat="1" ht="15" customHeight="1">
      <c r="A30" s="226" t="s">
        <v>38</v>
      </c>
      <c r="B30" s="233">
        <v>1759858</v>
      </c>
      <c r="C30" s="233">
        <v>1763409</v>
      </c>
      <c r="D30" s="233">
        <v>1763204</v>
      </c>
      <c r="E30" s="233">
        <v>1799300</v>
      </c>
      <c r="F30" s="233">
        <v>1809033</v>
      </c>
      <c r="G30" s="234">
        <v>1842267</v>
      </c>
      <c r="H30" s="234">
        <v>1885184</v>
      </c>
      <c r="I30" s="234">
        <v>1914885</v>
      </c>
      <c r="J30" s="234">
        <v>1938824</v>
      </c>
      <c r="K30" s="234">
        <v>1989123</v>
      </c>
      <c r="L30" s="234">
        <v>1988101</v>
      </c>
      <c r="M30" s="234">
        <v>1989638</v>
      </c>
      <c r="N30" s="235">
        <v>2013754</v>
      </c>
      <c r="O30" s="235">
        <v>2039448</v>
      </c>
      <c r="P30" s="228">
        <v>2086316</v>
      </c>
      <c r="Q30" s="228">
        <v>2139878</v>
      </c>
      <c r="R30" s="14"/>
    </row>
    <row r="31" spans="1:20" s="5" customFormat="1" ht="15" customHeight="1">
      <c r="A31" s="226" t="s">
        <v>39</v>
      </c>
      <c r="B31" s="233">
        <v>827933</v>
      </c>
      <c r="C31" s="233">
        <v>826185</v>
      </c>
      <c r="D31" s="233">
        <v>822470</v>
      </c>
      <c r="E31" s="233">
        <v>828221</v>
      </c>
      <c r="F31" s="233">
        <v>829148</v>
      </c>
      <c r="G31" s="234">
        <v>842114</v>
      </c>
      <c r="H31" s="234">
        <v>855325</v>
      </c>
      <c r="I31" s="234">
        <v>865877</v>
      </c>
      <c r="J31" s="234">
        <v>883659</v>
      </c>
      <c r="K31" s="234">
        <v>898967</v>
      </c>
      <c r="L31" s="234">
        <v>902496</v>
      </c>
      <c r="M31" s="234">
        <v>915173</v>
      </c>
      <c r="N31" s="235">
        <v>927781</v>
      </c>
      <c r="O31" s="235">
        <v>939521</v>
      </c>
      <c r="P31" s="228">
        <v>961610</v>
      </c>
      <c r="Q31" s="228">
        <v>978969</v>
      </c>
      <c r="R31" s="14"/>
    </row>
    <row r="32" spans="1:20" s="6" customFormat="1" ht="15" customHeight="1">
      <c r="A32" s="226" t="s">
        <v>71</v>
      </c>
      <c r="B32" s="233">
        <v>3158588</v>
      </c>
      <c r="C32" s="233">
        <v>3157366</v>
      </c>
      <c r="D32" s="233">
        <v>3141223</v>
      </c>
      <c r="E32" s="233">
        <v>3187768</v>
      </c>
      <c r="F32" s="233">
        <v>3195209</v>
      </c>
      <c r="G32" s="234">
        <v>3247298</v>
      </c>
      <c r="H32" s="234">
        <v>3307788</v>
      </c>
      <c r="I32" s="234">
        <v>3356256</v>
      </c>
      <c r="J32" s="234">
        <v>3411782</v>
      </c>
      <c r="K32" s="234">
        <v>3487283</v>
      </c>
      <c r="L32" s="234">
        <v>3493168</v>
      </c>
      <c r="M32" s="234">
        <v>3522275</v>
      </c>
      <c r="N32" s="235">
        <v>3557113</v>
      </c>
      <c r="O32" s="235">
        <v>3588908</v>
      </c>
      <c r="P32" s="228">
        <v>3657250</v>
      </c>
      <c r="Q32" s="228">
        <v>3739760</v>
      </c>
      <c r="R32" s="14"/>
    </row>
    <row r="33" spans="1:22" s="29" customFormat="1" ht="15" customHeight="1">
      <c r="A33" s="229" t="s">
        <v>72</v>
      </c>
      <c r="B33" s="236">
        <v>18.071271086954045</v>
      </c>
      <c r="C33" s="236">
        <v>17.982457529472352</v>
      </c>
      <c r="D33" s="236">
        <v>17.685754879548508</v>
      </c>
      <c r="E33" s="236">
        <v>17.574898800665544</v>
      </c>
      <c r="F33" s="236">
        <v>17.43322580776406</v>
      </c>
      <c r="G33" s="237">
        <v>17.334935075253334</v>
      </c>
      <c r="H33" s="237">
        <v>17.149799201157993</v>
      </c>
      <c r="I33" s="237">
        <v>17.146904169407819</v>
      </c>
      <c r="J33" s="237">
        <v>17.272469343000228</v>
      </c>
      <c r="K33" s="237">
        <v>17.182230406881231</v>
      </c>
      <c r="L33" s="237">
        <v>17.249986258891642</v>
      </c>
      <c r="M33" s="237">
        <v>17.530260981893804</v>
      </c>
      <c r="N33" s="238">
        <v>17.305550877917007</v>
      </c>
      <c r="O33" s="238">
        <v>16.995113834068746</v>
      </c>
      <c r="P33" s="471">
        <v>16.660715018114701</v>
      </c>
      <c r="Q33" s="471">
        <v>16.603017305923377</v>
      </c>
      <c r="R33" s="134"/>
      <c r="S33" s="135"/>
    </row>
    <row r="34" spans="1:22" s="399" customFormat="1" ht="9.6">
      <c r="A34" s="581" t="s">
        <v>152</v>
      </c>
      <c r="B34" s="581"/>
      <c r="C34" s="581"/>
      <c r="D34" s="581"/>
      <c r="E34" s="581"/>
      <c r="F34" s="581"/>
      <c r="G34" s="581"/>
      <c r="H34" s="581"/>
      <c r="I34" s="581"/>
      <c r="J34" s="581"/>
      <c r="K34" s="581"/>
      <c r="L34" s="581"/>
      <c r="M34" s="581"/>
      <c r="N34" s="581"/>
      <c r="O34" s="582"/>
      <c r="P34" s="398"/>
      <c r="Q34" s="398"/>
      <c r="R34" s="480"/>
      <c r="S34" s="398"/>
      <c r="T34" s="398"/>
      <c r="U34" s="398"/>
      <c r="V34" s="398"/>
    </row>
    <row r="35" spans="1:22" s="111" customFormat="1" ht="9" customHeight="1">
      <c r="A35" s="111" t="s">
        <v>58</v>
      </c>
      <c r="B35" s="124"/>
      <c r="C35" s="124"/>
      <c r="D35" s="124"/>
      <c r="E35" s="124"/>
      <c r="F35" s="122"/>
      <c r="I35" s="122"/>
      <c r="J35" s="122"/>
      <c r="K35" s="122"/>
      <c r="L35" s="122"/>
      <c r="M35" s="122"/>
      <c r="N35" s="122"/>
      <c r="O35" s="122"/>
      <c r="P35" s="122"/>
      <c r="Q35" s="122"/>
      <c r="R35" s="128"/>
    </row>
    <row r="36" spans="1:22" s="117" customFormat="1" ht="9" customHeight="1">
      <c r="A36" s="117" t="s">
        <v>161</v>
      </c>
      <c r="B36" s="125"/>
      <c r="C36" s="125"/>
      <c r="D36" s="125"/>
      <c r="E36" s="125"/>
      <c r="F36" s="123"/>
      <c r="I36" s="123"/>
      <c r="J36" s="123"/>
      <c r="K36" s="123"/>
      <c r="L36" s="123"/>
      <c r="M36" s="123"/>
      <c r="N36" s="123"/>
      <c r="O36" s="123"/>
      <c r="P36" s="123"/>
      <c r="Q36" s="123"/>
    </row>
    <row r="37" spans="1:22" s="5" customFormat="1" ht="4.5" customHeight="1">
      <c r="A37" s="130"/>
      <c r="C37" s="130"/>
      <c r="D37" s="130"/>
      <c r="E37" s="130"/>
      <c r="F37" s="130"/>
      <c r="G37" s="18"/>
      <c r="H37" s="18"/>
      <c r="I37" s="18"/>
      <c r="J37" s="18"/>
      <c r="K37" s="18"/>
      <c r="L37" s="18"/>
      <c r="M37" s="18"/>
      <c r="N37" s="18"/>
      <c r="O37" s="18"/>
      <c r="P37" s="18"/>
      <c r="Q37" s="18"/>
    </row>
    <row r="38" spans="1:22" s="5" customFormat="1" ht="31.5" customHeight="1">
      <c r="A38" s="545" t="s">
        <v>8</v>
      </c>
      <c r="B38" s="572">
        <v>2008</v>
      </c>
      <c r="C38" s="572">
        <v>2009</v>
      </c>
      <c r="D38" s="572">
        <v>2010</v>
      </c>
      <c r="E38" s="572">
        <v>2011</v>
      </c>
      <c r="F38" s="572">
        <v>2012</v>
      </c>
      <c r="G38" s="572">
        <v>2013</v>
      </c>
      <c r="H38" s="572">
        <v>2014</v>
      </c>
      <c r="I38" s="572">
        <v>2015</v>
      </c>
      <c r="J38" s="572">
        <v>2016</v>
      </c>
      <c r="K38" s="572">
        <v>2017</v>
      </c>
      <c r="L38" s="572">
        <v>2018</v>
      </c>
      <c r="M38" s="572">
        <v>2019</v>
      </c>
      <c r="N38" s="572">
        <v>2020</v>
      </c>
      <c r="O38" s="572">
        <v>2021</v>
      </c>
      <c r="P38" s="576" t="s">
        <v>201</v>
      </c>
      <c r="Q38" s="574" t="s">
        <v>202</v>
      </c>
      <c r="R38" s="575"/>
      <c r="S38" s="578"/>
      <c r="T38" s="578"/>
    </row>
    <row r="39" spans="1:22" s="5" customFormat="1" ht="31.5" customHeight="1">
      <c r="A39" s="546"/>
      <c r="B39" s="573"/>
      <c r="C39" s="573"/>
      <c r="D39" s="573"/>
      <c r="E39" s="573"/>
      <c r="F39" s="573"/>
      <c r="G39" s="573"/>
      <c r="H39" s="573"/>
      <c r="I39" s="573"/>
      <c r="J39" s="573"/>
      <c r="K39" s="573"/>
      <c r="L39" s="573"/>
      <c r="M39" s="573"/>
      <c r="N39" s="573"/>
      <c r="O39" s="573"/>
      <c r="P39" s="577"/>
      <c r="Q39" s="243" t="s">
        <v>114</v>
      </c>
      <c r="R39" s="244" t="s">
        <v>27</v>
      </c>
      <c r="S39" s="578"/>
      <c r="T39" s="578"/>
    </row>
    <row r="40" spans="1:22" s="5" customFormat="1" ht="12" customHeight="1">
      <c r="A40" s="171" t="s">
        <v>9</v>
      </c>
      <c r="B40" s="239">
        <v>48803</v>
      </c>
      <c r="C40" s="177">
        <v>49402</v>
      </c>
      <c r="D40" s="177">
        <v>50935</v>
      </c>
      <c r="E40" s="177">
        <v>50528</v>
      </c>
      <c r="F40" s="177">
        <v>49560</v>
      </c>
      <c r="G40" s="177">
        <v>48552</v>
      </c>
      <c r="H40" s="177">
        <v>51378</v>
      </c>
      <c r="I40" s="400">
        <v>51032</v>
      </c>
      <c r="J40" s="400">
        <v>50889</v>
      </c>
      <c r="K40" s="400">
        <v>50402</v>
      </c>
      <c r="L40" s="400">
        <v>52580</v>
      </c>
      <c r="M40" s="400">
        <v>54203</v>
      </c>
      <c r="N40" s="400">
        <v>54215</v>
      </c>
      <c r="O40" s="400">
        <v>54606</v>
      </c>
      <c r="P40" s="180">
        <f>O40/O$60*100</f>
        <v>8.4897652044937946</v>
      </c>
      <c r="Q40" s="177">
        <f t="shared" ref="Q40:Q63" si="0">O40-N40</f>
        <v>391</v>
      </c>
      <c r="R40" s="206">
        <f t="shared" ref="R40:R63" si="1">((O40/N40)-1)*100</f>
        <v>0.72120261920132211</v>
      </c>
      <c r="T40" s="460"/>
    </row>
    <row r="41" spans="1:22" s="5" customFormat="1" ht="12" customHeight="1">
      <c r="A41" s="171" t="s">
        <v>10</v>
      </c>
      <c r="B41" s="239">
        <v>16523</v>
      </c>
      <c r="C41" s="177">
        <v>16337</v>
      </c>
      <c r="D41" s="177">
        <v>16715</v>
      </c>
      <c r="E41" s="177">
        <v>16420</v>
      </c>
      <c r="F41" s="177">
        <v>17002</v>
      </c>
      <c r="G41" s="177">
        <v>17342</v>
      </c>
      <c r="H41" s="177">
        <v>17498</v>
      </c>
      <c r="I41" s="401">
        <v>13822</v>
      </c>
      <c r="J41" s="401">
        <v>13406</v>
      </c>
      <c r="K41" s="401">
        <v>13455</v>
      </c>
      <c r="L41" s="401">
        <v>14713</v>
      </c>
      <c r="M41" s="401">
        <v>14863</v>
      </c>
      <c r="N41" s="401">
        <v>14743</v>
      </c>
      <c r="O41" s="401">
        <v>14821</v>
      </c>
      <c r="P41" s="180">
        <f t="shared" ref="P41:P60" si="2">O41/O$60*100</f>
        <v>2.3042671152584426</v>
      </c>
      <c r="Q41" s="177">
        <f t="shared" si="0"/>
        <v>78</v>
      </c>
      <c r="R41" s="206">
        <f t="shared" si="1"/>
        <v>0.5290646408464994</v>
      </c>
      <c r="T41" s="460"/>
    </row>
    <row r="42" spans="1:22" s="5" customFormat="1" ht="12" customHeight="1">
      <c r="A42" s="171" t="s">
        <v>23</v>
      </c>
      <c r="B42" s="239">
        <v>5945</v>
      </c>
      <c r="C42" s="177">
        <v>6221</v>
      </c>
      <c r="D42" s="177">
        <v>6132</v>
      </c>
      <c r="E42" s="177">
        <v>6639</v>
      </c>
      <c r="F42" s="177">
        <v>6632</v>
      </c>
      <c r="G42" s="177">
        <v>6771</v>
      </c>
      <c r="H42" s="177">
        <v>8248</v>
      </c>
      <c r="I42" s="401">
        <v>9164</v>
      </c>
      <c r="J42" s="401">
        <v>9006</v>
      </c>
      <c r="K42" s="401">
        <v>9126</v>
      </c>
      <c r="L42" s="401">
        <v>9636</v>
      </c>
      <c r="M42" s="401">
        <v>9859</v>
      </c>
      <c r="N42" s="401">
        <v>9576</v>
      </c>
      <c r="O42" s="401">
        <v>10204</v>
      </c>
      <c r="P42" s="180">
        <f t="shared" si="2"/>
        <v>1.5864477190538528</v>
      </c>
      <c r="Q42" s="177">
        <f t="shared" si="0"/>
        <v>628</v>
      </c>
      <c r="R42" s="206">
        <f t="shared" si="1"/>
        <v>6.5580618212197184</v>
      </c>
      <c r="T42" s="460"/>
    </row>
    <row r="43" spans="1:22" s="5" customFormat="1" ht="12" customHeight="1">
      <c r="A43" s="171" t="s">
        <v>11</v>
      </c>
      <c r="B43" s="239">
        <v>225370</v>
      </c>
      <c r="C43" s="177">
        <v>229175</v>
      </c>
      <c r="D43" s="177">
        <v>229463</v>
      </c>
      <c r="E43" s="177">
        <v>232431</v>
      </c>
      <c r="F43" s="177">
        <v>234348</v>
      </c>
      <c r="G43" s="177">
        <v>235206</v>
      </c>
      <c r="H43" s="177">
        <v>216311</v>
      </c>
      <c r="I43" s="401">
        <v>218317</v>
      </c>
      <c r="J43" s="401">
        <v>217569</v>
      </c>
      <c r="K43" s="401">
        <v>224999</v>
      </c>
      <c r="L43" s="401">
        <v>226764</v>
      </c>
      <c r="M43" s="401">
        <v>229690</v>
      </c>
      <c r="N43" s="401">
        <v>225819</v>
      </c>
      <c r="O43" s="401">
        <v>229656</v>
      </c>
      <c r="P43" s="180">
        <f t="shared" si="2"/>
        <v>35.705334904648332</v>
      </c>
      <c r="Q43" s="177">
        <f t="shared" si="0"/>
        <v>3837</v>
      </c>
      <c r="R43" s="206">
        <f t="shared" si="1"/>
        <v>1.6991484330370676</v>
      </c>
      <c r="T43" s="460"/>
    </row>
    <row r="44" spans="1:22" s="5" customFormat="1" ht="12" customHeight="1">
      <c r="A44" s="171" t="s">
        <v>12</v>
      </c>
      <c r="B44" s="239">
        <v>23163</v>
      </c>
      <c r="C44" s="177">
        <v>23052</v>
      </c>
      <c r="D44" s="177">
        <v>22790</v>
      </c>
      <c r="E44" s="177">
        <v>22979</v>
      </c>
      <c r="F44" s="177">
        <v>25399</v>
      </c>
      <c r="G44" s="177">
        <v>23991</v>
      </c>
      <c r="H44" s="177">
        <v>23652</v>
      </c>
      <c r="I44" s="401">
        <v>23945</v>
      </c>
      <c r="J44" s="401">
        <v>24493</v>
      </c>
      <c r="K44" s="401">
        <v>23470</v>
      </c>
      <c r="L44" s="401">
        <v>23243</v>
      </c>
      <c r="M44" s="401">
        <v>21363</v>
      </c>
      <c r="N44" s="401">
        <v>21397</v>
      </c>
      <c r="O44" s="401">
        <v>20391</v>
      </c>
      <c r="P44" s="180">
        <f t="shared" si="2"/>
        <v>3.1702523950634172</v>
      </c>
      <c r="Q44" s="177">
        <f t="shared" si="0"/>
        <v>-1006</v>
      </c>
      <c r="R44" s="206">
        <f t="shared" si="1"/>
        <v>-4.7015936813571972</v>
      </c>
      <c r="T44" s="460"/>
    </row>
    <row r="45" spans="1:22" s="5" customFormat="1" ht="12" customHeight="1">
      <c r="A45" s="171" t="s">
        <v>13</v>
      </c>
      <c r="B45" s="239">
        <v>23054</v>
      </c>
      <c r="C45" s="177">
        <v>22272</v>
      </c>
      <c r="D45" s="177">
        <v>21970</v>
      </c>
      <c r="E45" s="177">
        <v>21633</v>
      </c>
      <c r="F45" s="177">
        <v>21008</v>
      </c>
      <c r="G45" s="177">
        <v>21146</v>
      </c>
      <c r="H45" s="177">
        <v>20585</v>
      </c>
      <c r="I45" s="401">
        <v>21633</v>
      </c>
      <c r="J45" s="401">
        <v>21774</v>
      </c>
      <c r="K45" s="401">
        <v>21693</v>
      </c>
      <c r="L45" s="401">
        <v>21099</v>
      </c>
      <c r="M45" s="401">
        <v>21796</v>
      </c>
      <c r="N45" s="401">
        <v>23031</v>
      </c>
      <c r="O45" s="401">
        <v>23245</v>
      </c>
      <c r="P45" s="180">
        <f t="shared" si="2"/>
        <v>3.6139726802633096</v>
      </c>
      <c r="Q45" s="177">
        <f t="shared" si="0"/>
        <v>214</v>
      </c>
      <c r="R45" s="206">
        <f t="shared" si="1"/>
        <v>0.92918240632191562</v>
      </c>
      <c r="T45" s="460"/>
      <c r="U45" s="493"/>
    </row>
    <row r="46" spans="1:22" s="5" customFormat="1" ht="12" customHeight="1">
      <c r="A46" s="171" t="s">
        <v>14</v>
      </c>
      <c r="B46" s="239">
        <v>16208</v>
      </c>
      <c r="C46" s="177">
        <v>15735</v>
      </c>
      <c r="D46" s="177">
        <v>16018</v>
      </c>
      <c r="E46" s="177">
        <v>16546</v>
      </c>
      <c r="F46" s="177">
        <v>16245</v>
      </c>
      <c r="G46" s="177">
        <v>15798</v>
      </c>
      <c r="H46" s="177">
        <v>15640</v>
      </c>
      <c r="I46" s="401">
        <v>15728</v>
      </c>
      <c r="J46" s="401">
        <v>16028</v>
      </c>
      <c r="K46" s="401">
        <v>16690</v>
      </c>
      <c r="L46" s="401">
        <v>16460</v>
      </c>
      <c r="M46" s="401">
        <v>16948</v>
      </c>
      <c r="N46" s="401">
        <v>16261</v>
      </c>
      <c r="O46" s="401">
        <v>16335</v>
      </c>
      <c r="P46" s="180">
        <f t="shared" si="2"/>
        <v>2.5396534193203335</v>
      </c>
      <c r="Q46" s="177">
        <f t="shared" si="0"/>
        <v>74</v>
      </c>
      <c r="R46" s="206">
        <f t="shared" si="1"/>
        <v>0.45507656355696646</v>
      </c>
      <c r="T46" s="460"/>
    </row>
    <row r="47" spans="1:22" s="5" customFormat="1" ht="12" customHeight="1">
      <c r="A47" s="171" t="s">
        <v>15</v>
      </c>
      <c r="B47" s="239">
        <v>3749</v>
      </c>
      <c r="C47" s="177">
        <v>3917</v>
      </c>
      <c r="D47" s="177">
        <v>4009</v>
      </c>
      <c r="E47" s="177">
        <v>3988</v>
      </c>
      <c r="F47" s="177">
        <v>4213</v>
      </c>
      <c r="G47" s="177">
        <v>3978</v>
      </c>
      <c r="H47" s="177">
        <v>3828</v>
      </c>
      <c r="I47" s="401">
        <v>3704</v>
      </c>
      <c r="J47" s="401">
        <v>3636</v>
      </c>
      <c r="K47" s="401">
        <v>3700</v>
      </c>
      <c r="L47" s="401">
        <v>3756</v>
      </c>
      <c r="M47" s="401">
        <v>3719</v>
      </c>
      <c r="N47" s="401">
        <v>3634</v>
      </c>
      <c r="O47" s="401">
        <v>3725</v>
      </c>
      <c r="P47" s="180">
        <f t="shared" si="2"/>
        <v>0.57913737293959244</v>
      </c>
      <c r="Q47" s="177">
        <f t="shared" si="0"/>
        <v>91</v>
      </c>
      <c r="R47" s="206">
        <f t="shared" si="1"/>
        <v>2.5041276829939507</v>
      </c>
      <c r="T47" s="460"/>
    </row>
    <row r="48" spans="1:22" s="5" customFormat="1" ht="12" customHeight="1">
      <c r="A48" s="171" t="s">
        <v>5</v>
      </c>
      <c r="B48" s="239">
        <v>45564</v>
      </c>
      <c r="C48" s="177">
        <v>42042</v>
      </c>
      <c r="D48" s="177">
        <v>41538</v>
      </c>
      <c r="E48" s="177">
        <v>41216</v>
      </c>
      <c r="F48" s="177">
        <v>37275</v>
      </c>
      <c r="G48" s="177">
        <v>35121</v>
      </c>
      <c r="H48" s="177">
        <v>37813</v>
      </c>
      <c r="I48" s="401">
        <v>40654</v>
      </c>
      <c r="J48" s="401">
        <v>40888</v>
      </c>
      <c r="K48" s="401">
        <v>42142</v>
      </c>
      <c r="L48" s="401">
        <v>42532</v>
      </c>
      <c r="M48" s="401">
        <v>44284</v>
      </c>
      <c r="N48" s="401">
        <v>42486</v>
      </c>
      <c r="O48" s="401">
        <v>43529</v>
      </c>
      <c r="P48" s="180">
        <f t="shared" si="2"/>
        <v>6.7675894514597363</v>
      </c>
      <c r="Q48" s="177">
        <f t="shared" si="0"/>
        <v>1043</v>
      </c>
      <c r="R48" s="206">
        <f t="shared" si="1"/>
        <v>2.4549263286729683</v>
      </c>
      <c r="T48" s="460"/>
    </row>
    <row r="49" spans="1:20" s="5" customFormat="1" ht="12" customHeight="1">
      <c r="A49" s="171" t="s">
        <v>16</v>
      </c>
      <c r="B49" s="239">
        <v>12370</v>
      </c>
      <c r="C49" s="177">
        <v>12620</v>
      </c>
      <c r="D49" s="177">
        <v>12810</v>
      </c>
      <c r="E49" s="177">
        <v>13131</v>
      </c>
      <c r="F49" s="177">
        <v>12986</v>
      </c>
      <c r="G49" s="177">
        <v>12960</v>
      </c>
      <c r="H49" s="177">
        <v>13162</v>
      </c>
      <c r="I49" s="401">
        <v>13004</v>
      </c>
      <c r="J49" s="401">
        <v>12913</v>
      </c>
      <c r="K49" s="401">
        <v>13145</v>
      </c>
      <c r="L49" s="401">
        <v>13544</v>
      </c>
      <c r="M49" s="401">
        <v>13795</v>
      </c>
      <c r="N49" s="401">
        <v>13771</v>
      </c>
      <c r="O49" s="401">
        <v>14095</v>
      </c>
      <c r="P49" s="180">
        <f t="shared" si="2"/>
        <v>2.1913936299553169</v>
      </c>
      <c r="Q49" s="177">
        <f t="shared" si="0"/>
        <v>324</v>
      </c>
      <c r="R49" s="206">
        <f t="shared" si="1"/>
        <v>2.3527703144288648</v>
      </c>
      <c r="T49" s="460"/>
    </row>
    <row r="50" spans="1:20" s="5" customFormat="1" ht="12" customHeight="1">
      <c r="A50" s="171" t="s">
        <v>17</v>
      </c>
      <c r="B50" s="239">
        <v>3147</v>
      </c>
      <c r="C50" s="177">
        <v>3190</v>
      </c>
      <c r="D50" s="177">
        <v>4493</v>
      </c>
      <c r="E50" s="177">
        <v>4638</v>
      </c>
      <c r="F50" s="177">
        <v>3230</v>
      </c>
      <c r="G50" s="177">
        <v>3051</v>
      </c>
      <c r="H50" s="177">
        <v>3327</v>
      </c>
      <c r="I50" s="401">
        <v>3208</v>
      </c>
      <c r="J50" s="401">
        <v>2830</v>
      </c>
      <c r="K50" s="401">
        <v>2942</v>
      </c>
      <c r="L50" s="401">
        <v>3065</v>
      </c>
      <c r="M50" s="401">
        <v>3293</v>
      </c>
      <c r="N50" s="401">
        <v>3036</v>
      </c>
      <c r="O50" s="401">
        <v>3065</v>
      </c>
      <c r="P50" s="180">
        <f t="shared" si="2"/>
        <v>0.47652511357311433</v>
      </c>
      <c r="Q50" s="177">
        <f t="shared" si="0"/>
        <v>29</v>
      </c>
      <c r="R50" s="206">
        <f t="shared" si="1"/>
        <v>0.95520421607377948</v>
      </c>
      <c r="T50" s="460"/>
    </row>
    <row r="51" spans="1:20" s="5" customFormat="1" ht="12" customHeight="1">
      <c r="A51" s="171" t="s">
        <v>24</v>
      </c>
      <c r="B51" s="239">
        <v>25504</v>
      </c>
      <c r="C51" s="177">
        <v>25521</v>
      </c>
      <c r="D51" s="177">
        <v>25407</v>
      </c>
      <c r="E51" s="177">
        <v>25080</v>
      </c>
      <c r="F51" s="177">
        <v>24892</v>
      </c>
      <c r="G51" s="177">
        <v>25497</v>
      </c>
      <c r="H51" s="177">
        <v>26236</v>
      </c>
      <c r="I51" s="401">
        <v>26620</v>
      </c>
      <c r="J51" s="401">
        <v>26310</v>
      </c>
      <c r="K51" s="401">
        <v>26269</v>
      </c>
      <c r="L51" s="401">
        <v>26359</v>
      </c>
      <c r="M51" s="401">
        <v>27267</v>
      </c>
      <c r="N51" s="401">
        <v>25527</v>
      </c>
      <c r="O51" s="401">
        <v>25062</v>
      </c>
      <c r="P51" s="180">
        <f t="shared" si="2"/>
        <v>3.8964673397616285</v>
      </c>
      <c r="Q51" s="177">
        <f t="shared" si="0"/>
        <v>-465</v>
      </c>
      <c r="R51" s="206">
        <f t="shared" si="1"/>
        <v>-1.8216006581266875</v>
      </c>
      <c r="T51" s="460"/>
    </row>
    <row r="52" spans="1:20" s="5" customFormat="1" ht="12" customHeight="1">
      <c r="A52" s="171" t="s">
        <v>28</v>
      </c>
      <c r="B52" s="239">
        <v>30116</v>
      </c>
      <c r="C52" s="177">
        <v>31268</v>
      </c>
      <c r="D52" s="177">
        <v>32774</v>
      </c>
      <c r="E52" s="177">
        <v>33200</v>
      </c>
      <c r="F52" s="177">
        <v>34050</v>
      </c>
      <c r="G52" s="177">
        <v>33782</v>
      </c>
      <c r="H52" s="177">
        <v>34837</v>
      </c>
      <c r="I52" s="401">
        <v>34241</v>
      </c>
      <c r="J52" s="401">
        <v>34216</v>
      </c>
      <c r="K52" s="401">
        <v>35120</v>
      </c>
      <c r="L52" s="401">
        <v>35121</v>
      </c>
      <c r="M52" s="401">
        <v>36029</v>
      </c>
      <c r="N52" s="401">
        <v>36090</v>
      </c>
      <c r="O52" s="401">
        <v>34898</v>
      </c>
      <c r="P52" s="180">
        <f t="shared" si="2"/>
        <v>5.425700950562657</v>
      </c>
      <c r="Q52" s="177">
        <f t="shared" si="0"/>
        <v>-1192</v>
      </c>
      <c r="R52" s="206">
        <f t="shared" si="1"/>
        <v>-3.3028539761706832</v>
      </c>
      <c r="T52" s="460"/>
    </row>
    <row r="53" spans="1:20" s="5" customFormat="1" ht="12" customHeight="1">
      <c r="A53" s="171" t="s">
        <v>42</v>
      </c>
      <c r="B53" s="239">
        <v>25601</v>
      </c>
      <c r="C53" s="177">
        <v>23681</v>
      </c>
      <c r="D53" s="177">
        <v>23812</v>
      </c>
      <c r="E53" s="177">
        <v>24313</v>
      </c>
      <c r="F53" s="177">
        <v>23686</v>
      </c>
      <c r="G53" s="177">
        <v>23949</v>
      </c>
      <c r="H53" s="177">
        <v>24621</v>
      </c>
      <c r="I53" s="401">
        <v>24680</v>
      </c>
      <c r="J53" s="401">
        <v>24308</v>
      </c>
      <c r="K53" s="401">
        <v>23038</v>
      </c>
      <c r="L53" s="401">
        <v>22907</v>
      </c>
      <c r="M53" s="401">
        <v>23966</v>
      </c>
      <c r="N53" s="401">
        <v>26100</v>
      </c>
      <c r="O53" s="401">
        <v>30442</v>
      </c>
      <c r="P53" s="180">
        <f t="shared" si="2"/>
        <v>4.7329127267186779</v>
      </c>
      <c r="Q53" s="177">
        <f t="shared" si="0"/>
        <v>4342</v>
      </c>
      <c r="R53" s="206">
        <f t="shared" si="1"/>
        <v>16.636015325670495</v>
      </c>
      <c r="T53" s="460"/>
    </row>
    <row r="54" spans="1:20" s="5" customFormat="1" ht="12" customHeight="1">
      <c r="A54" s="171" t="s">
        <v>18</v>
      </c>
      <c r="B54" s="239">
        <v>39857</v>
      </c>
      <c r="C54" s="177">
        <v>41024</v>
      </c>
      <c r="D54" s="177">
        <v>43165</v>
      </c>
      <c r="E54" s="177">
        <v>42395</v>
      </c>
      <c r="F54" s="177">
        <v>42221</v>
      </c>
      <c r="G54" s="177">
        <v>40714</v>
      </c>
      <c r="H54" s="177">
        <v>46479</v>
      </c>
      <c r="I54" s="401">
        <v>45945</v>
      </c>
      <c r="J54" s="401">
        <v>46806</v>
      </c>
      <c r="K54" s="401">
        <v>47397</v>
      </c>
      <c r="L54" s="401">
        <v>46387</v>
      </c>
      <c r="M54" s="401">
        <v>47098</v>
      </c>
      <c r="N54" s="401">
        <v>47182</v>
      </c>
      <c r="O54" s="401">
        <v>46824</v>
      </c>
      <c r="P54" s="180">
        <f t="shared" si="2"/>
        <v>7.2798733826908668</v>
      </c>
      <c r="Q54" s="177">
        <f t="shared" si="0"/>
        <v>-358</v>
      </c>
      <c r="R54" s="206">
        <f t="shared" si="1"/>
        <v>-0.75876393539909825</v>
      </c>
      <c r="T54" s="460"/>
    </row>
    <row r="55" spans="1:20" s="5" customFormat="1" ht="12" customHeight="1">
      <c r="A55" s="171" t="s">
        <v>19</v>
      </c>
      <c r="B55" s="239">
        <v>25406</v>
      </c>
      <c r="C55" s="177">
        <v>24713</v>
      </c>
      <c r="D55" s="177">
        <v>26129</v>
      </c>
      <c r="E55" s="177">
        <v>27136</v>
      </c>
      <c r="F55" s="177">
        <v>25634</v>
      </c>
      <c r="G55" s="177">
        <v>24859</v>
      </c>
      <c r="H55" s="177">
        <v>25042</v>
      </c>
      <c r="I55" s="401">
        <v>24136</v>
      </c>
      <c r="J55" s="401">
        <v>24259</v>
      </c>
      <c r="K55" s="401">
        <v>24928</v>
      </c>
      <c r="L55" s="401">
        <v>24069</v>
      </c>
      <c r="M55" s="401">
        <v>23850</v>
      </c>
      <c r="N55" s="401">
        <v>23878</v>
      </c>
      <c r="O55" s="401">
        <v>24311</v>
      </c>
      <c r="P55" s="180">
        <f t="shared" si="2"/>
        <v>3.779707026452197</v>
      </c>
      <c r="Q55" s="177">
        <f t="shared" si="0"/>
        <v>433</v>
      </c>
      <c r="R55" s="206">
        <f t="shared" si="1"/>
        <v>1.8133847055867403</v>
      </c>
      <c r="T55" s="460"/>
    </row>
    <row r="56" spans="1:20" s="5" customFormat="1" ht="12" customHeight="1">
      <c r="A56" s="171" t="s">
        <v>20</v>
      </c>
      <c r="B56" s="239">
        <v>11933</v>
      </c>
      <c r="C56" s="177">
        <v>12253</v>
      </c>
      <c r="D56" s="177">
        <v>12306</v>
      </c>
      <c r="E56" s="177">
        <v>12280</v>
      </c>
      <c r="F56" s="177">
        <v>11146</v>
      </c>
      <c r="G56" s="177">
        <v>10445</v>
      </c>
      <c r="H56" s="177">
        <v>10210</v>
      </c>
      <c r="I56" s="401">
        <v>9704</v>
      </c>
      <c r="J56" s="401">
        <v>9554</v>
      </c>
      <c r="K56" s="401">
        <v>7084</v>
      </c>
      <c r="L56" s="401">
        <v>7380</v>
      </c>
      <c r="M56" s="401">
        <v>7441</v>
      </c>
      <c r="N56" s="401">
        <v>7511</v>
      </c>
      <c r="O56" s="401">
        <v>7660</v>
      </c>
      <c r="P56" s="180">
        <f t="shared" si="2"/>
        <v>1.1909241011321552</v>
      </c>
      <c r="Q56" s="177">
        <f t="shared" si="0"/>
        <v>149</v>
      </c>
      <c r="R56" s="206">
        <f t="shared" si="1"/>
        <v>1.98375715617094</v>
      </c>
      <c r="T56" s="460"/>
    </row>
    <row r="57" spans="1:20" s="5" customFormat="1" ht="12" customHeight="1">
      <c r="A57" s="171" t="s">
        <v>40</v>
      </c>
      <c r="B57" s="239">
        <v>27688</v>
      </c>
      <c r="C57" s="177">
        <v>27465</v>
      </c>
      <c r="D57" s="177">
        <v>26982</v>
      </c>
      <c r="E57" s="177">
        <v>26966</v>
      </c>
      <c r="F57" s="177">
        <v>25826</v>
      </c>
      <c r="G57" s="177">
        <v>26428</v>
      </c>
      <c r="H57" s="177">
        <v>27037</v>
      </c>
      <c r="I57" s="401">
        <v>27618</v>
      </c>
      <c r="J57" s="401">
        <v>27755</v>
      </c>
      <c r="K57" s="401">
        <v>26517</v>
      </c>
      <c r="L57" s="401">
        <v>26897</v>
      </c>
      <c r="M57" s="401">
        <v>25990</v>
      </c>
      <c r="N57" s="401">
        <v>25273</v>
      </c>
      <c r="O57" s="401">
        <v>25272</v>
      </c>
      <c r="P57" s="180">
        <f t="shared" si="2"/>
        <v>3.9291166950145993</v>
      </c>
      <c r="Q57" s="177">
        <f t="shared" si="0"/>
        <v>-1</v>
      </c>
      <c r="R57" s="206">
        <f t="shared" si="1"/>
        <v>-3.9567918331817609E-3</v>
      </c>
      <c r="T57" s="460"/>
    </row>
    <row r="58" spans="1:20" s="5" customFormat="1" ht="12" customHeight="1">
      <c r="A58" s="171" t="s">
        <v>41</v>
      </c>
      <c r="B58" s="239">
        <v>11482</v>
      </c>
      <c r="C58" s="177">
        <v>10987</v>
      </c>
      <c r="D58" s="177">
        <v>11280</v>
      </c>
      <c r="E58" s="177">
        <v>11220</v>
      </c>
      <c r="F58" s="177">
        <v>11150</v>
      </c>
      <c r="G58" s="177">
        <v>12231</v>
      </c>
      <c r="H58" s="177">
        <v>12030</v>
      </c>
      <c r="I58" s="401">
        <v>11832</v>
      </c>
      <c r="J58" s="401">
        <v>12653</v>
      </c>
      <c r="K58" s="401">
        <v>12108</v>
      </c>
      <c r="L58" s="401">
        <v>12424</v>
      </c>
      <c r="M58" s="401">
        <v>12151</v>
      </c>
      <c r="N58" s="401">
        <v>11984</v>
      </c>
      <c r="O58" s="401">
        <v>13105</v>
      </c>
      <c r="P58" s="180">
        <f>O58/O$60*100</f>
        <v>2.0374752409055996</v>
      </c>
      <c r="Q58" s="177">
        <f t="shared" si="0"/>
        <v>1121</v>
      </c>
      <c r="R58" s="206">
        <f t="shared" si="1"/>
        <v>9.3541388518024071</v>
      </c>
      <c r="T58" s="460"/>
    </row>
    <row r="59" spans="1:20" s="5" customFormat="1" ht="12" customHeight="1">
      <c r="A59" s="171" t="s">
        <v>150</v>
      </c>
      <c r="B59" s="402" t="s">
        <v>151</v>
      </c>
      <c r="C59" s="403" t="s">
        <v>151</v>
      </c>
      <c r="D59" s="403" t="s">
        <v>151</v>
      </c>
      <c r="E59" s="403" t="s">
        <v>151</v>
      </c>
      <c r="F59" s="403" t="s">
        <v>151</v>
      </c>
      <c r="G59" s="403" t="s">
        <v>151</v>
      </c>
      <c r="H59" s="177">
        <v>1742</v>
      </c>
      <c r="I59" s="401">
        <v>1442</v>
      </c>
      <c r="J59" s="401">
        <v>1515</v>
      </c>
      <c r="K59" s="401">
        <v>1689</v>
      </c>
      <c r="L59" s="401">
        <v>1683</v>
      </c>
      <c r="M59" s="401">
        <v>1710</v>
      </c>
      <c r="N59" s="401">
        <v>1739</v>
      </c>
      <c r="O59" s="401">
        <v>1952</v>
      </c>
      <c r="P59" s="180">
        <f t="shared" si="2"/>
        <v>0.30348353073237166</v>
      </c>
      <c r="Q59" s="177">
        <f t="shared" si="0"/>
        <v>213</v>
      </c>
      <c r="R59" s="206">
        <f t="shared" si="1"/>
        <v>12.248418631397362</v>
      </c>
      <c r="T59" s="460"/>
    </row>
    <row r="60" spans="1:20" s="5" customFormat="1" ht="15" customHeight="1">
      <c r="A60" s="226" t="s">
        <v>21</v>
      </c>
      <c r="B60" s="227">
        <v>621483</v>
      </c>
      <c r="C60" s="179">
        <v>620875</v>
      </c>
      <c r="D60" s="179">
        <v>628728</v>
      </c>
      <c r="E60" s="179">
        <v>632739</v>
      </c>
      <c r="F60" s="179">
        <v>626503</v>
      </c>
      <c r="G60" s="179">
        <v>621821</v>
      </c>
      <c r="H60" s="179">
        <v>619676</v>
      </c>
      <c r="I60" s="404">
        <v>620429</v>
      </c>
      <c r="J60" s="404">
        <v>620808</v>
      </c>
      <c r="K60" s="174">
        <v>625914</v>
      </c>
      <c r="L60" s="174">
        <v>630619</v>
      </c>
      <c r="M60" s="174">
        <f>SUM(M40:M59)</f>
        <v>639315</v>
      </c>
      <c r="N60" s="174">
        <f>SUM(N40:N59)</f>
        <v>633253</v>
      </c>
      <c r="O60" s="174">
        <f>SUM(O40:O59)</f>
        <v>643198</v>
      </c>
      <c r="P60" s="174">
        <f t="shared" si="2"/>
        <v>100</v>
      </c>
      <c r="Q60" s="174">
        <f t="shared" si="0"/>
        <v>9945</v>
      </c>
      <c r="R60" s="453">
        <f t="shared" si="1"/>
        <v>1.5704623586465516</v>
      </c>
      <c r="S60" s="379"/>
      <c r="T60" s="460"/>
    </row>
    <row r="61" spans="1:20" s="5" customFormat="1" ht="15" customHeight="1">
      <c r="A61" s="226" t="s">
        <v>38</v>
      </c>
      <c r="B61" s="227">
        <v>2160072</v>
      </c>
      <c r="C61" s="314">
        <v>2146956</v>
      </c>
      <c r="D61" s="314">
        <v>2170097</v>
      </c>
      <c r="E61" s="314">
        <v>2183163</v>
      </c>
      <c r="F61" s="314">
        <v>2186590</v>
      </c>
      <c r="G61" s="314">
        <v>2181218</v>
      </c>
      <c r="H61" s="314">
        <v>2202641</v>
      </c>
      <c r="I61" s="314">
        <v>2222548</v>
      </c>
      <c r="J61" s="314">
        <v>2254310</v>
      </c>
      <c r="K61" s="314">
        <v>2296340</v>
      </c>
      <c r="L61" s="314">
        <v>2342097</v>
      </c>
      <c r="M61" s="314">
        <v>2382023</v>
      </c>
      <c r="N61" s="314">
        <v>2352571</v>
      </c>
      <c r="O61" s="314">
        <v>2407534</v>
      </c>
      <c r="P61" s="452"/>
      <c r="Q61" s="174">
        <f t="shared" si="0"/>
        <v>54963</v>
      </c>
      <c r="R61" s="453">
        <f t="shared" si="1"/>
        <v>2.3362950576199415</v>
      </c>
      <c r="S61" s="13"/>
      <c r="T61" s="460"/>
    </row>
    <row r="62" spans="1:20" s="5" customFormat="1" ht="15" customHeight="1">
      <c r="A62" s="226" t="s">
        <v>39</v>
      </c>
      <c r="B62" s="227">
        <v>993699</v>
      </c>
      <c r="C62" s="313">
        <v>993185</v>
      </c>
      <c r="D62" s="313">
        <v>1017610</v>
      </c>
      <c r="E62" s="313">
        <v>1019767</v>
      </c>
      <c r="F62" s="313">
        <v>1013476</v>
      </c>
      <c r="G62" s="313">
        <v>1010173</v>
      </c>
      <c r="H62" s="313">
        <v>1013134</v>
      </c>
      <c r="I62" s="313">
        <v>1020617</v>
      </c>
      <c r="J62" s="313">
        <v>1035312</v>
      </c>
      <c r="K62" s="313">
        <v>1050689</v>
      </c>
      <c r="L62" s="313">
        <v>1064796</v>
      </c>
      <c r="M62" s="313">
        <v>1078275</v>
      </c>
      <c r="N62" s="313">
        <v>1074777</v>
      </c>
      <c r="O62" s="313">
        <v>1101440</v>
      </c>
      <c r="P62" s="405"/>
      <c r="Q62" s="174">
        <f t="shared" si="0"/>
        <v>26663</v>
      </c>
      <c r="R62" s="453">
        <f t="shared" si="1"/>
        <v>2.4807936902259797</v>
      </c>
      <c r="S62" s="12"/>
      <c r="T62" s="460"/>
    </row>
    <row r="63" spans="1:20" s="9" customFormat="1" ht="15" customHeight="1">
      <c r="A63" s="226" t="s">
        <v>71</v>
      </c>
      <c r="B63" s="227">
        <v>3775254</v>
      </c>
      <c r="C63" s="313">
        <v>3761016</v>
      </c>
      <c r="D63" s="313">
        <v>3816435</v>
      </c>
      <c r="E63" s="313">
        <v>3835669</v>
      </c>
      <c r="F63" s="313">
        <v>3826569</v>
      </c>
      <c r="G63" s="313">
        <v>3813212</v>
      </c>
      <c r="H63" s="313">
        <v>3835451</v>
      </c>
      <c r="I63" s="313">
        <v>3863594</v>
      </c>
      <c r="J63" s="313">
        <v>3910430</v>
      </c>
      <c r="K63" s="313">
        <v>3972943</v>
      </c>
      <c r="L63" s="313">
        <v>4037512</v>
      </c>
      <c r="M63" s="313">
        <f>SUM(M60:M62)</f>
        <v>4099613</v>
      </c>
      <c r="N63" s="313">
        <f>SUM(N60:N62)</f>
        <v>4060601</v>
      </c>
      <c r="O63" s="313">
        <f>SUM(O60:O62)</f>
        <v>4152172</v>
      </c>
      <c r="P63" s="405"/>
      <c r="Q63" s="174">
        <f t="shared" si="0"/>
        <v>91571</v>
      </c>
      <c r="R63" s="453">
        <f t="shared" si="1"/>
        <v>2.255109526890231</v>
      </c>
      <c r="S63" s="12"/>
      <c r="T63" s="460"/>
    </row>
    <row r="64" spans="1:20" s="29" customFormat="1" ht="15" customHeight="1">
      <c r="A64" s="240" t="s">
        <v>72</v>
      </c>
      <c r="B64" s="241">
        <v>16.46201818473671</v>
      </c>
      <c r="C64" s="242">
        <v>16.508172259836172</v>
      </c>
      <c r="D64" s="242">
        <v>16.474222671157769</v>
      </c>
      <c r="E64" s="242">
        <v>16.496183586227069</v>
      </c>
      <c r="F64" s="242">
        <v>16.372447484940164</v>
      </c>
      <c r="G64" s="242">
        <v>16.307013614768863</v>
      </c>
      <c r="H64" s="242">
        <v>16.156535437423134</v>
      </c>
      <c r="I64" s="406">
        <v>16.058338427898995</v>
      </c>
      <c r="J64" s="406">
        <v>15.875696534652201</v>
      </c>
      <c r="K64" s="406">
        <f>K60/K63*100</f>
        <v>15.75441681393365</v>
      </c>
      <c r="L64" s="406">
        <f>L60/L63*100</f>
        <v>15.619000017832766</v>
      </c>
      <c r="M64" s="406">
        <f>M60/M63*100</f>
        <v>15.594520751105042</v>
      </c>
      <c r="N64" s="406">
        <f>N60/N63*100</f>
        <v>15.595056002793676</v>
      </c>
      <c r="O64" s="406">
        <f>O60/O63*100</f>
        <v>15.490639597781595</v>
      </c>
      <c r="P64" s="377"/>
      <c r="Q64" s="338"/>
      <c r="R64" s="238"/>
      <c r="S64" s="380"/>
      <c r="T64" s="380"/>
    </row>
    <row r="65" spans="1:17" s="127" customFormat="1" ht="9.6">
      <c r="A65" s="579" t="s">
        <v>152</v>
      </c>
      <c r="B65" s="579"/>
      <c r="C65" s="579"/>
      <c r="D65" s="579"/>
      <c r="E65" s="579"/>
      <c r="F65" s="579"/>
      <c r="G65" s="579"/>
      <c r="H65" s="579"/>
      <c r="I65" s="579"/>
      <c r="J65" s="579"/>
      <c r="K65" s="579"/>
      <c r="L65" s="579"/>
      <c r="M65" s="579"/>
      <c r="N65" s="579"/>
      <c r="O65" s="579"/>
      <c r="P65" s="580"/>
      <c r="Q65" s="126"/>
    </row>
    <row r="66" spans="1:17" s="111" customFormat="1" ht="9" customHeight="1">
      <c r="A66" s="111" t="s">
        <v>58</v>
      </c>
      <c r="B66" s="124"/>
      <c r="C66" s="124"/>
      <c r="D66" s="124"/>
      <c r="E66" s="124"/>
      <c r="F66" s="122"/>
      <c r="I66" s="122"/>
      <c r="J66" s="122"/>
      <c r="K66" s="122"/>
      <c r="L66" s="122"/>
      <c r="M66" s="122"/>
      <c r="N66" s="122"/>
      <c r="O66" s="122"/>
      <c r="P66" s="122"/>
      <c r="Q66" s="122"/>
    </row>
    <row r="67" spans="1:17" s="111" customFormat="1" ht="18.75" customHeight="1">
      <c r="A67" s="571" t="s">
        <v>149</v>
      </c>
      <c r="B67" s="571"/>
      <c r="C67" s="571"/>
      <c r="D67" s="571"/>
      <c r="E67" s="571"/>
      <c r="F67" s="571"/>
      <c r="G67" s="571"/>
      <c r="H67" s="571"/>
      <c r="I67" s="571"/>
      <c r="J67" s="571"/>
      <c r="K67" s="571"/>
      <c r="L67" s="571"/>
      <c r="M67" s="571"/>
      <c r="N67" s="571"/>
      <c r="O67" s="571"/>
      <c r="P67" s="122"/>
      <c r="Q67" s="122"/>
    </row>
    <row r="68" spans="1:17" s="117" customFormat="1" ht="9" customHeight="1">
      <c r="A68" s="117" t="s">
        <v>161</v>
      </c>
      <c r="B68" s="125"/>
      <c r="C68" s="125"/>
      <c r="D68" s="125"/>
      <c r="E68" s="125"/>
      <c r="F68" s="123"/>
      <c r="I68" s="123"/>
      <c r="J68" s="123"/>
      <c r="K68" s="123"/>
      <c r="L68" s="123"/>
      <c r="M68" s="123"/>
      <c r="N68" s="123"/>
      <c r="O68" s="123"/>
      <c r="P68" s="123"/>
      <c r="Q68" s="123"/>
    </row>
    <row r="74" spans="1:17">
      <c r="B74" s="461"/>
      <c r="C74" s="461"/>
      <c r="D74" s="461"/>
      <c r="E74" s="461"/>
      <c r="F74" s="461"/>
      <c r="G74" s="461"/>
      <c r="H74" s="461"/>
      <c r="I74" s="461"/>
      <c r="J74" s="461"/>
      <c r="K74" s="461"/>
      <c r="L74" s="461"/>
      <c r="M74" s="461"/>
    </row>
  </sheetData>
  <mergeCells count="39">
    <mergeCell ref="S38:T39"/>
    <mergeCell ref="A65:P65"/>
    <mergeCell ref="A34:O34"/>
    <mergeCell ref="A38:A39"/>
    <mergeCell ref="B38:B39"/>
    <mergeCell ref="C38:C39"/>
    <mergeCell ref="D38:D39"/>
    <mergeCell ref="E38:E39"/>
    <mergeCell ref="F38:F39"/>
    <mergeCell ref="G38:G39"/>
    <mergeCell ref="L38:L39"/>
    <mergeCell ref="M38:M39"/>
    <mergeCell ref="A7:A8"/>
    <mergeCell ref="A67:O67"/>
    <mergeCell ref="H38:H39"/>
    <mergeCell ref="I38:I39"/>
    <mergeCell ref="Q38:R38"/>
    <mergeCell ref="P38:P39"/>
    <mergeCell ref="O38:O39"/>
    <mergeCell ref="J38:J39"/>
    <mergeCell ref="K38:K39"/>
    <mergeCell ref="N38:N39"/>
    <mergeCell ref="B7:B8"/>
    <mergeCell ref="C7:C8"/>
    <mergeCell ref="D7:D8"/>
    <mergeCell ref="E7:E8"/>
    <mergeCell ref="O7:O8"/>
    <mergeCell ref="Q7:Q8"/>
    <mergeCell ref="R7:R8"/>
    <mergeCell ref="P7:P8"/>
    <mergeCell ref="F7:F8"/>
    <mergeCell ref="G7:G8"/>
    <mergeCell ref="H7:H8"/>
    <mergeCell ref="I7:I8"/>
    <mergeCell ref="L7:L8"/>
    <mergeCell ref="J7:J8"/>
    <mergeCell ref="K7:K8"/>
    <mergeCell ref="M7:M8"/>
    <mergeCell ref="N7:N8"/>
  </mergeCells>
  <hyperlinks>
    <hyperlink ref="Q1" location="F!A1" display="Retour au menu" xr:uid="{00000000-0004-0000-0C00-000000000000}"/>
  </hyperlinks>
  <pageMargins left="0.7" right="0.7" top="0.75" bottom="0.75" header="0.3" footer="0.3"/>
  <pageSetup paperSize="9" scale="72" fitToHeight="2" orientation="landscape" r:id="rId1"/>
  <headerFooter alignWithMargins="0">
    <oddFooter>&amp;L&amp;8&amp;K002060Le marché du travail bruxellois : Données statistiques - Caractéristiques des communes de la Région bruxelloise
Elaboration : view.brussels, www.actiris.be&amp;R&amp;8F &amp;P</oddFooter>
  </headerFooter>
  <rowBreaks count="1" manualBreakCount="1">
    <brk id="36" max="1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A75"/>
  <sheetViews>
    <sheetView showGridLines="0" zoomScale="90" zoomScaleNormal="90" zoomScaleSheetLayoutView="80" workbookViewId="0"/>
  </sheetViews>
  <sheetFormatPr baseColWidth="10" defaultColWidth="7.5546875" defaultRowHeight="10.199999999999999"/>
  <cols>
    <col min="1" max="1" width="19" style="25" customWidth="1"/>
    <col min="2" max="22" width="9.33203125" style="25" customWidth="1"/>
    <col min="23" max="23" width="10.44140625" style="25" customWidth="1"/>
    <col min="24" max="24" width="7.5546875" style="25" customWidth="1"/>
    <col min="25" max="16384" width="7.5546875" style="25"/>
  </cols>
  <sheetData>
    <row r="1" spans="1:27" ht="22.8">
      <c r="A1" s="70" t="s">
        <v>109</v>
      </c>
      <c r="W1" s="68" t="s">
        <v>107</v>
      </c>
    </row>
    <row r="2" spans="1:27" ht="3" customHeight="1"/>
    <row r="3" spans="1:27" s="396" customFormat="1" ht="15.75" customHeight="1">
      <c r="A3" s="81" t="s">
        <v>118</v>
      </c>
      <c r="W3" s="47"/>
    </row>
    <row r="4" spans="1:27" s="396" customFormat="1" ht="4.5" customHeight="1">
      <c r="A4" s="81"/>
      <c r="W4" s="47"/>
    </row>
    <row r="5" spans="1:27" s="137" customFormat="1" ht="19.5" customHeight="1">
      <c r="A5" s="152" t="s">
        <v>204</v>
      </c>
      <c r="B5" s="153"/>
      <c r="C5" s="153"/>
      <c r="D5" s="153"/>
      <c r="E5" s="153"/>
      <c r="F5" s="153"/>
      <c r="G5" s="153"/>
      <c r="H5" s="153"/>
      <c r="I5" s="153"/>
      <c r="J5" s="153"/>
      <c r="K5" s="153"/>
      <c r="L5" s="153"/>
      <c r="M5" s="153"/>
      <c r="N5" s="153"/>
      <c r="O5" s="153"/>
      <c r="P5" s="153"/>
      <c r="Q5" s="153"/>
      <c r="R5" s="153"/>
      <c r="S5" s="153"/>
      <c r="T5" s="153"/>
      <c r="U5" s="153"/>
      <c r="V5" s="153"/>
      <c r="W5" s="153"/>
    </row>
    <row r="6" spans="1:27" ht="4.5" customHeight="1">
      <c r="A6" s="26"/>
    </row>
    <row r="7" spans="1:27" ht="4.5" customHeight="1">
      <c r="A7" s="303"/>
      <c r="B7" s="304"/>
      <c r="C7" s="304"/>
      <c r="D7" s="304"/>
      <c r="E7" s="304"/>
      <c r="F7" s="304"/>
      <c r="G7" s="304"/>
      <c r="H7" s="304"/>
      <c r="I7" s="304"/>
      <c r="J7" s="304"/>
      <c r="K7" s="304"/>
      <c r="L7" s="304"/>
      <c r="M7" s="304"/>
      <c r="N7" s="304"/>
      <c r="O7" s="304"/>
      <c r="P7" s="304"/>
      <c r="Q7" s="304"/>
      <c r="R7" s="304"/>
      <c r="S7" s="304"/>
      <c r="T7" s="304"/>
      <c r="U7" s="304"/>
      <c r="V7" s="304"/>
      <c r="W7" s="304"/>
    </row>
    <row r="8" spans="1:27" s="28" customFormat="1" ht="102.75" customHeight="1">
      <c r="A8" s="407" t="s">
        <v>59</v>
      </c>
      <c r="B8" s="408" t="s">
        <v>164</v>
      </c>
      <c r="C8" s="408" t="s">
        <v>173</v>
      </c>
      <c r="D8" s="408" t="s">
        <v>172</v>
      </c>
      <c r="E8" s="408" t="s">
        <v>175</v>
      </c>
      <c r="F8" s="408" t="s">
        <v>174</v>
      </c>
      <c r="G8" s="408" t="s">
        <v>124</v>
      </c>
      <c r="H8" s="408" t="s">
        <v>210</v>
      </c>
      <c r="I8" s="408" t="s">
        <v>165</v>
      </c>
      <c r="J8" s="408" t="s">
        <v>137</v>
      </c>
      <c r="K8" s="408" t="s">
        <v>131</v>
      </c>
      <c r="L8" s="408" t="s">
        <v>138</v>
      </c>
      <c r="M8" s="408" t="s">
        <v>132</v>
      </c>
      <c r="N8" s="408" t="s">
        <v>166</v>
      </c>
      <c r="O8" s="408" t="s">
        <v>167</v>
      </c>
      <c r="P8" s="408" t="s">
        <v>211</v>
      </c>
      <c r="Q8" s="408" t="s">
        <v>133</v>
      </c>
      <c r="R8" s="408" t="s">
        <v>134</v>
      </c>
      <c r="S8" s="408" t="s">
        <v>135</v>
      </c>
      <c r="T8" s="408" t="s">
        <v>136</v>
      </c>
      <c r="U8" s="408" t="s">
        <v>168</v>
      </c>
      <c r="V8" s="408" t="s">
        <v>169</v>
      </c>
      <c r="W8" s="409" t="s">
        <v>8</v>
      </c>
      <c r="X8" s="27"/>
    </row>
    <row r="9" spans="1:27" s="28" customFormat="1" ht="4.5" customHeight="1">
      <c r="A9" s="410"/>
      <c r="B9" s="411"/>
      <c r="C9" s="411"/>
      <c r="D9" s="411"/>
      <c r="E9" s="411"/>
      <c r="F9" s="411"/>
      <c r="G9" s="411"/>
      <c r="H9" s="411"/>
      <c r="I9" s="411"/>
      <c r="J9" s="411"/>
      <c r="K9" s="411"/>
      <c r="L9" s="411"/>
      <c r="M9" s="411"/>
      <c r="N9" s="411"/>
      <c r="O9" s="411"/>
      <c r="P9" s="411"/>
      <c r="Q9" s="411"/>
      <c r="R9" s="411"/>
      <c r="S9" s="411"/>
      <c r="T9" s="411"/>
      <c r="U9" s="411"/>
      <c r="V9" s="411"/>
      <c r="W9" s="412"/>
      <c r="X9" s="27"/>
    </row>
    <row r="10" spans="1:27" s="28" customFormat="1" ht="4.5" customHeight="1">
      <c r="A10" s="407"/>
      <c r="B10" s="413"/>
      <c r="C10" s="413"/>
      <c r="D10" s="413"/>
      <c r="E10" s="413"/>
      <c r="F10" s="413"/>
      <c r="G10" s="413"/>
      <c r="H10" s="413"/>
      <c r="I10" s="413"/>
      <c r="J10" s="413"/>
      <c r="K10" s="413"/>
      <c r="L10" s="413"/>
      <c r="M10" s="413"/>
      <c r="N10" s="413"/>
      <c r="O10" s="413"/>
      <c r="P10" s="413"/>
      <c r="Q10" s="413"/>
      <c r="R10" s="413"/>
      <c r="S10" s="413"/>
      <c r="T10" s="413"/>
      <c r="U10" s="413"/>
      <c r="V10" s="413"/>
      <c r="W10" s="414"/>
      <c r="X10" s="27"/>
    </row>
    <row r="11" spans="1:27" ht="12" customHeight="1">
      <c r="A11" s="208" t="s">
        <v>9</v>
      </c>
      <c r="B11" s="177">
        <v>64</v>
      </c>
      <c r="C11" s="177"/>
      <c r="D11" s="177">
        <v>3256</v>
      </c>
      <c r="E11" s="177">
        <v>91</v>
      </c>
      <c r="F11" s="177">
        <v>125</v>
      </c>
      <c r="G11" s="177">
        <v>2635</v>
      </c>
      <c r="H11" s="177">
        <v>10217</v>
      </c>
      <c r="I11" s="177">
        <v>4025</v>
      </c>
      <c r="J11" s="177">
        <v>918</v>
      </c>
      <c r="K11" s="177">
        <v>1435</v>
      </c>
      <c r="L11" s="177">
        <v>958</v>
      </c>
      <c r="M11" s="177">
        <v>417</v>
      </c>
      <c r="N11" s="177">
        <v>1336</v>
      </c>
      <c r="O11" s="177">
        <v>6907</v>
      </c>
      <c r="P11" s="177">
        <v>4358</v>
      </c>
      <c r="Q11" s="177">
        <v>7673</v>
      </c>
      <c r="R11" s="177">
        <v>8648</v>
      </c>
      <c r="S11" s="177">
        <v>450</v>
      </c>
      <c r="T11" s="177">
        <v>1077</v>
      </c>
      <c r="U11" s="177">
        <v>5</v>
      </c>
      <c r="V11" s="177">
        <v>11</v>
      </c>
      <c r="W11" s="388">
        <v>54606</v>
      </c>
      <c r="X11" s="342"/>
    </row>
    <row r="12" spans="1:27" ht="12" customHeight="1">
      <c r="A12" s="208" t="s">
        <v>10</v>
      </c>
      <c r="B12" s="177"/>
      <c r="C12" s="177">
        <v>78</v>
      </c>
      <c r="D12" s="177">
        <v>214</v>
      </c>
      <c r="E12" s="177"/>
      <c r="F12" s="177">
        <v>12</v>
      </c>
      <c r="G12" s="177">
        <v>213</v>
      </c>
      <c r="H12" s="177">
        <v>1429</v>
      </c>
      <c r="I12" s="177">
        <v>1536</v>
      </c>
      <c r="J12" s="177">
        <v>314</v>
      </c>
      <c r="K12" s="177">
        <v>556</v>
      </c>
      <c r="L12" s="177">
        <v>1260</v>
      </c>
      <c r="M12" s="177">
        <v>226</v>
      </c>
      <c r="N12" s="177">
        <v>1137</v>
      </c>
      <c r="O12" s="177">
        <v>2337</v>
      </c>
      <c r="P12" s="177">
        <v>806</v>
      </c>
      <c r="Q12" s="177">
        <v>1333</v>
      </c>
      <c r="R12" s="177">
        <v>2514</v>
      </c>
      <c r="S12" s="177">
        <v>479</v>
      </c>
      <c r="T12" s="177">
        <v>352</v>
      </c>
      <c r="U12" s="177">
        <v>14</v>
      </c>
      <c r="V12" s="177">
        <v>11</v>
      </c>
      <c r="W12" s="388">
        <v>14821</v>
      </c>
      <c r="X12" s="342"/>
    </row>
    <row r="13" spans="1:27" ht="10.5" customHeight="1">
      <c r="A13" s="208" t="s">
        <v>23</v>
      </c>
      <c r="B13" s="177"/>
      <c r="C13" s="177"/>
      <c r="D13" s="177">
        <v>303</v>
      </c>
      <c r="E13" s="177"/>
      <c r="F13" s="177">
        <v>78</v>
      </c>
      <c r="G13" s="177">
        <v>158</v>
      </c>
      <c r="H13" s="177">
        <v>1908</v>
      </c>
      <c r="I13" s="177">
        <v>182</v>
      </c>
      <c r="J13" s="177">
        <v>154</v>
      </c>
      <c r="K13" s="177">
        <v>246</v>
      </c>
      <c r="L13" s="177">
        <v>216</v>
      </c>
      <c r="M13" s="177">
        <v>59</v>
      </c>
      <c r="N13" s="177">
        <v>475</v>
      </c>
      <c r="O13" s="177">
        <v>2815</v>
      </c>
      <c r="P13" s="177">
        <v>550</v>
      </c>
      <c r="Q13" s="177">
        <v>1324</v>
      </c>
      <c r="R13" s="177">
        <v>1597</v>
      </c>
      <c r="S13" s="177">
        <v>59</v>
      </c>
      <c r="T13" s="177">
        <v>79</v>
      </c>
      <c r="U13" s="177">
        <v>1</v>
      </c>
      <c r="V13" s="177"/>
      <c r="W13" s="388">
        <v>10204</v>
      </c>
      <c r="X13" s="342"/>
    </row>
    <row r="14" spans="1:27">
      <c r="A14" s="208" t="s">
        <v>11</v>
      </c>
      <c r="B14" s="177">
        <v>31</v>
      </c>
      <c r="C14" s="177"/>
      <c r="D14" s="177">
        <v>4307</v>
      </c>
      <c r="E14" s="177">
        <v>3706</v>
      </c>
      <c r="F14" s="177">
        <v>1504</v>
      </c>
      <c r="G14" s="177">
        <v>2962</v>
      </c>
      <c r="H14" s="177">
        <v>15876</v>
      </c>
      <c r="I14" s="177">
        <v>12531</v>
      </c>
      <c r="J14" s="177">
        <v>10595</v>
      </c>
      <c r="K14" s="177">
        <v>8322</v>
      </c>
      <c r="L14" s="177">
        <v>26584</v>
      </c>
      <c r="M14" s="177">
        <v>1400</v>
      </c>
      <c r="N14" s="177">
        <v>20346</v>
      </c>
      <c r="O14" s="177">
        <v>19505</v>
      </c>
      <c r="P14" s="177">
        <v>45188</v>
      </c>
      <c r="Q14" s="177">
        <v>20156</v>
      </c>
      <c r="R14" s="177">
        <v>17825</v>
      </c>
      <c r="S14" s="177">
        <v>5008</v>
      </c>
      <c r="T14" s="177">
        <v>11821</v>
      </c>
      <c r="U14" s="177">
        <v>63</v>
      </c>
      <c r="V14" s="177">
        <v>1926</v>
      </c>
      <c r="W14" s="388">
        <v>229656</v>
      </c>
      <c r="X14" s="342"/>
    </row>
    <row r="15" spans="1:27">
      <c r="A15" s="208" t="s">
        <v>12</v>
      </c>
      <c r="B15" s="177">
        <v>2</v>
      </c>
      <c r="C15" s="177"/>
      <c r="D15" s="177">
        <v>217</v>
      </c>
      <c r="E15" s="177">
        <v>7</v>
      </c>
      <c r="F15" s="177"/>
      <c r="G15" s="177">
        <v>134</v>
      </c>
      <c r="H15" s="177">
        <v>1451</v>
      </c>
      <c r="I15" s="177">
        <v>228</v>
      </c>
      <c r="J15" s="177">
        <v>768</v>
      </c>
      <c r="K15" s="177">
        <v>508</v>
      </c>
      <c r="L15" s="177">
        <v>4123</v>
      </c>
      <c r="M15" s="177">
        <v>273</v>
      </c>
      <c r="N15" s="177">
        <v>1222</v>
      </c>
      <c r="O15" s="177">
        <v>2241</v>
      </c>
      <c r="P15" s="177">
        <v>3011</v>
      </c>
      <c r="Q15" s="177">
        <v>2385</v>
      </c>
      <c r="R15" s="177">
        <v>2105</v>
      </c>
      <c r="S15" s="177">
        <v>434</v>
      </c>
      <c r="T15" s="177">
        <v>1104</v>
      </c>
      <c r="U15" s="177">
        <v>25</v>
      </c>
      <c r="V15" s="177">
        <v>153</v>
      </c>
      <c r="W15" s="388">
        <v>20391</v>
      </c>
      <c r="X15" s="342"/>
    </row>
    <row r="16" spans="1:27">
      <c r="A16" s="208" t="s">
        <v>13</v>
      </c>
      <c r="B16" s="177"/>
      <c r="C16" s="177"/>
      <c r="D16" s="177">
        <v>380</v>
      </c>
      <c r="E16" s="177"/>
      <c r="F16" s="177">
        <v>22</v>
      </c>
      <c r="G16" s="177">
        <v>392</v>
      </c>
      <c r="H16" s="177">
        <v>2939</v>
      </c>
      <c r="I16" s="177">
        <v>359</v>
      </c>
      <c r="J16" s="177">
        <v>319</v>
      </c>
      <c r="K16" s="177">
        <v>2529</v>
      </c>
      <c r="L16" s="177">
        <v>360</v>
      </c>
      <c r="M16" s="177">
        <v>153</v>
      </c>
      <c r="N16" s="177">
        <v>1846</v>
      </c>
      <c r="O16" s="177">
        <v>5172</v>
      </c>
      <c r="P16" s="177">
        <v>5576</v>
      </c>
      <c r="Q16" s="177">
        <v>1200</v>
      </c>
      <c r="R16" s="177">
        <v>1512</v>
      </c>
      <c r="S16" s="177">
        <v>113</v>
      </c>
      <c r="T16" s="177">
        <v>284</v>
      </c>
      <c r="U16" s="177">
        <v>2</v>
      </c>
      <c r="V16" s="177">
        <v>87</v>
      </c>
      <c r="W16" s="388">
        <v>23245</v>
      </c>
      <c r="X16" s="342"/>
      <c r="AA16" s="342"/>
    </row>
    <row r="17" spans="1:24">
      <c r="A17" s="208" t="s">
        <v>14</v>
      </c>
      <c r="B17" s="177">
        <v>2</v>
      </c>
      <c r="C17" s="177"/>
      <c r="D17" s="177">
        <v>3765</v>
      </c>
      <c r="E17" s="177">
        <v>1</v>
      </c>
      <c r="F17" s="177">
        <v>272</v>
      </c>
      <c r="G17" s="177">
        <v>941</v>
      </c>
      <c r="H17" s="177">
        <v>1117</v>
      </c>
      <c r="I17" s="177">
        <v>985</v>
      </c>
      <c r="J17" s="177">
        <v>249</v>
      </c>
      <c r="K17" s="177">
        <v>411</v>
      </c>
      <c r="L17" s="177">
        <v>213</v>
      </c>
      <c r="M17" s="177">
        <v>130</v>
      </c>
      <c r="N17" s="177">
        <v>427</v>
      </c>
      <c r="O17" s="177">
        <v>2126</v>
      </c>
      <c r="P17" s="177">
        <v>1469</v>
      </c>
      <c r="Q17" s="177">
        <v>1700</v>
      </c>
      <c r="R17" s="177">
        <v>2045</v>
      </c>
      <c r="S17" s="177">
        <v>285</v>
      </c>
      <c r="T17" s="177">
        <v>188</v>
      </c>
      <c r="U17" s="177">
        <v>8</v>
      </c>
      <c r="V17" s="177">
        <v>1</v>
      </c>
      <c r="W17" s="388">
        <v>16335</v>
      </c>
      <c r="X17" s="342"/>
    </row>
    <row r="18" spans="1:24">
      <c r="A18" s="208" t="s">
        <v>15</v>
      </c>
      <c r="B18" s="177"/>
      <c r="C18" s="177"/>
      <c r="D18" s="177">
        <v>192</v>
      </c>
      <c r="E18" s="177"/>
      <c r="F18" s="177"/>
      <c r="G18" s="177">
        <v>164</v>
      </c>
      <c r="H18" s="177">
        <v>227</v>
      </c>
      <c r="I18" s="177">
        <v>103</v>
      </c>
      <c r="J18" s="177">
        <v>80</v>
      </c>
      <c r="K18" s="177">
        <v>31</v>
      </c>
      <c r="L18" s="177">
        <v>36</v>
      </c>
      <c r="M18" s="177">
        <v>103</v>
      </c>
      <c r="N18" s="177">
        <v>67</v>
      </c>
      <c r="O18" s="177">
        <v>554</v>
      </c>
      <c r="P18" s="177">
        <v>353</v>
      </c>
      <c r="Q18" s="177">
        <v>1007</v>
      </c>
      <c r="R18" s="177">
        <v>660</v>
      </c>
      <c r="S18" s="177">
        <v>65</v>
      </c>
      <c r="T18" s="177">
        <v>83</v>
      </c>
      <c r="U18" s="177">
        <v>0</v>
      </c>
      <c r="V18" s="177"/>
      <c r="W18" s="388">
        <v>3725</v>
      </c>
      <c r="X18" s="342"/>
    </row>
    <row r="19" spans="1:24">
      <c r="A19" s="208" t="s">
        <v>5</v>
      </c>
      <c r="B19" s="177">
        <v>2</v>
      </c>
      <c r="C19" s="177"/>
      <c r="D19" s="177">
        <v>633</v>
      </c>
      <c r="E19" s="177">
        <v>17</v>
      </c>
      <c r="F19" s="177">
        <v>21</v>
      </c>
      <c r="G19" s="177">
        <v>297</v>
      </c>
      <c r="H19" s="177">
        <v>4179</v>
      </c>
      <c r="I19" s="177">
        <v>1053</v>
      </c>
      <c r="J19" s="177">
        <v>5429</v>
      </c>
      <c r="K19" s="177">
        <v>2874</v>
      </c>
      <c r="L19" s="177">
        <v>1935</v>
      </c>
      <c r="M19" s="177">
        <v>583</v>
      </c>
      <c r="N19" s="177">
        <v>3434</v>
      </c>
      <c r="O19" s="177">
        <v>3841</v>
      </c>
      <c r="P19" s="177">
        <v>4309</v>
      </c>
      <c r="Q19" s="177">
        <v>7246</v>
      </c>
      <c r="R19" s="177">
        <v>4188</v>
      </c>
      <c r="S19" s="177">
        <v>627</v>
      </c>
      <c r="T19" s="177">
        <v>2543</v>
      </c>
      <c r="U19" s="177">
        <v>96</v>
      </c>
      <c r="V19" s="177">
        <v>222</v>
      </c>
      <c r="W19" s="388">
        <v>43529</v>
      </c>
      <c r="X19" s="342"/>
    </row>
    <row r="20" spans="1:24">
      <c r="A20" s="208" t="s">
        <v>16</v>
      </c>
      <c r="B20" s="177"/>
      <c r="C20" s="177"/>
      <c r="D20" s="177">
        <v>111</v>
      </c>
      <c r="E20" s="177">
        <v>16</v>
      </c>
      <c r="F20" s="177"/>
      <c r="G20" s="177">
        <v>156</v>
      </c>
      <c r="H20" s="177">
        <v>1375</v>
      </c>
      <c r="I20" s="177">
        <v>322</v>
      </c>
      <c r="J20" s="177">
        <v>208</v>
      </c>
      <c r="K20" s="177">
        <v>38</v>
      </c>
      <c r="L20" s="177">
        <v>117</v>
      </c>
      <c r="M20" s="177">
        <v>117</v>
      </c>
      <c r="N20" s="177">
        <v>195</v>
      </c>
      <c r="O20" s="177">
        <v>2339</v>
      </c>
      <c r="P20" s="177">
        <v>836</v>
      </c>
      <c r="Q20" s="177">
        <v>2383</v>
      </c>
      <c r="R20" s="177">
        <v>5518</v>
      </c>
      <c r="S20" s="177">
        <v>220</v>
      </c>
      <c r="T20" s="177">
        <v>137</v>
      </c>
      <c r="U20" s="177">
        <v>7</v>
      </c>
      <c r="V20" s="177"/>
      <c r="W20" s="388">
        <v>14095</v>
      </c>
      <c r="X20" s="342"/>
    </row>
    <row r="21" spans="1:24">
      <c r="A21" s="208" t="s">
        <v>17</v>
      </c>
      <c r="B21" s="177"/>
      <c r="C21" s="177"/>
      <c r="D21" s="177">
        <v>269</v>
      </c>
      <c r="E21" s="177"/>
      <c r="F21" s="177"/>
      <c r="G21" s="177">
        <v>28</v>
      </c>
      <c r="H21" s="177">
        <v>154</v>
      </c>
      <c r="I21" s="177">
        <v>110</v>
      </c>
      <c r="J21" s="177">
        <v>38</v>
      </c>
      <c r="K21" s="177">
        <v>67</v>
      </c>
      <c r="L21" s="177">
        <v>22</v>
      </c>
      <c r="M21" s="177">
        <v>29</v>
      </c>
      <c r="N21" s="177">
        <v>84</v>
      </c>
      <c r="O21" s="177">
        <v>233</v>
      </c>
      <c r="P21" s="177">
        <v>524</v>
      </c>
      <c r="Q21" s="177">
        <v>745</v>
      </c>
      <c r="R21" s="177">
        <v>660</v>
      </c>
      <c r="S21" s="177">
        <v>37</v>
      </c>
      <c r="T21" s="177">
        <v>65</v>
      </c>
      <c r="U21" s="177"/>
      <c r="V21" s="177"/>
      <c r="W21" s="388">
        <v>3065</v>
      </c>
      <c r="X21" s="342"/>
    </row>
    <row r="22" spans="1:24">
      <c r="A22" s="208" t="s">
        <v>24</v>
      </c>
      <c r="B22" s="177">
        <v>2</v>
      </c>
      <c r="C22" s="177"/>
      <c r="D22" s="177">
        <v>303</v>
      </c>
      <c r="E22" s="177">
        <v>2</v>
      </c>
      <c r="F22" s="177">
        <v>17</v>
      </c>
      <c r="G22" s="177">
        <v>324</v>
      </c>
      <c r="H22" s="177">
        <v>1843</v>
      </c>
      <c r="I22" s="177">
        <v>2219</v>
      </c>
      <c r="J22" s="177">
        <v>405</v>
      </c>
      <c r="K22" s="177">
        <v>298</v>
      </c>
      <c r="L22" s="177">
        <v>1903</v>
      </c>
      <c r="M22" s="177">
        <v>345</v>
      </c>
      <c r="N22" s="177">
        <v>1599</v>
      </c>
      <c r="O22" s="177">
        <v>1712</v>
      </c>
      <c r="P22" s="177">
        <v>5950</v>
      </c>
      <c r="Q22" s="177">
        <v>3892</v>
      </c>
      <c r="R22" s="177">
        <v>3090</v>
      </c>
      <c r="S22" s="177">
        <v>371</v>
      </c>
      <c r="T22" s="177">
        <v>766</v>
      </c>
      <c r="U22" s="177">
        <v>14</v>
      </c>
      <c r="V22" s="177">
        <v>7</v>
      </c>
      <c r="W22" s="388">
        <v>25062</v>
      </c>
      <c r="X22" s="342"/>
    </row>
    <row r="23" spans="1:24">
      <c r="A23" s="208" t="s">
        <v>18</v>
      </c>
      <c r="B23" s="177"/>
      <c r="C23" s="177"/>
      <c r="D23" s="177">
        <v>264</v>
      </c>
      <c r="E23" s="177">
        <v>4</v>
      </c>
      <c r="F23" s="177">
        <v>3</v>
      </c>
      <c r="G23" s="177">
        <v>357</v>
      </c>
      <c r="H23" s="177">
        <v>1239</v>
      </c>
      <c r="I23" s="177">
        <v>6844</v>
      </c>
      <c r="J23" s="177">
        <v>1706</v>
      </c>
      <c r="K23" s="177">
        <v>2765</v>
      </c>
      <c r="L23" s="177">
        <v>898</v>
      </c>
      <c r="M23" s="177">
        <v>343</v>
      </c>
      <c r="N23" s="177">
        <v>2107</v>
      </c>
      <c r="O23" s="177">
        <v>2363</v>
      </c>
      <c r="P23" s="177">
        <v>9148</v>
      </c>
      <c r="Q23" s="177">
        <v>2040</v>
      </c>
      <c r="R23" s="177">
        <v>2214</v>
      </c>
      <c r="S23" s="177">
        <v>1361</v>
      </c>
      <c r="T23" s="177">
        <v>1206</v>
      </c>
      <c r="U23" s="177">
        <v>12</v>
      </c>
      <c r="V23" s="177">
        <v>24</v>
      </c>
      <c r="W23" s="388">
        <v>34898</v>
      </c>
      <c r="X23" s="342"/>
    </row>
    <row r="24" spans="1:24">
      <c r="A24" s="208" t="s">
        <v>28</v>
      </c>
      <c r="B24" s="177"/>
      <c r="C24" s="177"/>
      <c r="D24" s="177">
        <v>30</v>
      </c>
      <c r="E24" s="177">
        <v>511</v>
      </c>
      <c r="F24" s="177">
        <v>52</v>
      </c>
      <c r="G24" s="177">
        <v>146</v>
      </c>
      <c r="H24" s="177">
        <v>553</v>
      </c>
      <c r="I24" s="177">
        <v>126</v>
      </c>
      <c r="J24" s="177">
        <v>619</v>
      </c>
      <c r="K24" s="177">
        <v>321</v>
      </c>
      <c r="L24" s="177">
        <v>10859</v>
      </c>
      <c r="M24" s="177">
        <v>90</v>
      </c>
      <c r="N24" s="177">
        <v>971</v>
      </c>
      <c r="O24" s="177">
        <v>3156</v>
      </c>
      <c r="P24" s="177">
        <v>7978</v>
      </c>
      <c r="Q24" s="177">
        <v>1642</v>
      </c>
      <c r="R24" s="177">
        <v>1792</v>
      </c>
      <c r="S24" s="177">
        <v>248</v>
      </c>
      <c r="T24" s="177">
        <v>1348</v>
      </c>
      <c r="U24" s="177"/>
      <c r="V24" s="177"/>
      <c r="W24" s="388">
        <v>30442</v>
      </c>
      <c r="X24" s="342"/>
    </row>
    <row r="25" spans="1:24">
      <c r="A25" s="208" t="s">
        <v>42</v>
      </c>
      <c r="B25" s="177"/>
      <c r="C25" s="177"/>
      <c r="D25" s="177">
        <v>246</v>
      </c>
      <c r="E25" s="177">
        <v>9</v>
      </c>
      <c r="F25" s="177">
        <v>828</v>
      </c>
      <c r="G25" s="177">
        <v>1429</v>
      </c>
      <c r="H25" s="177">
        <v>2556</v>
      </c>
      <c r="I25" s="177">
        <v>2436</v>
      </c>
      <c r="J25" s="177">
        <v>711</v>
      </c>
      <c r="K25" s="177">
        <v>10620</v>
      </c>
      <c r="L25" s="177">
        <v>479</v>
      </c>
      <c r="M25" s="177">
        <v>368</v>
      </c>
      <c r="N25" s="177">
        <v>1010</v>
      </c>
      <c r="O25" s="177">
        <v>2330</v>
      </c>
      <c r="P25" s="177">
        <v>12283</v>
      </c>
      <c r="Q25" s="177">
        <v>4516</v>
      </c>
      <c r="R25" s="177">
        <v>4512</v>
      </c>
      <c r="S25" s="177">
        <v>406</v>
      </c>
      <c r="T25" s="177">
        <v>2045</v>
      </c>
      <c r="U25" s="177">
        <v>17</v>
      </c>
      <c r="V25" s="177">
        <v>23</v>
      </c>
      <c r="W25" s="388">
        <v>46824</v>
      </c>
      <c r="X25" s="342"/>
    </row>
    <row r="26" spans="1:24">
      <c r="A26" s="208" t="s">
        <v>19</v>
      </c>
      <c r="B26" s="177">
        <v>6</v>
      </c>
      <c r="C26" s="177"/>
      <c r="D26" s="177">
        <v>1126</v>
      </c>
      <c r="E26" s="177"/>
      <c r="F26" s="177">
        <v>91</v>
      </c>
      <c r="G26" s="177">
        <v>407</v>
      </c>
      <c r="H26" s="177">
        <v>2534</v>
      </c>
      <c r="I26" s="177">
        <v>151</v>
      </c>
      <c r="J26" s="177">
        <v>1009</v>
      </c>
      <c r="K26" s="177">
        <v>375</v>
      </c>
      <c r="L26" s="177">
        <v>417</v>
      </c>
      <c r="M26" s="177">
        <v>549</v>
      </c>
      <c r="N26" s="177">
        <v>1596</v>
      </c>
      <c r="O26" s="177">
        <v>2816</v>
      </c>
      <c r="P26" s="177">
        <v>1628</v>
      </c>
      <c r="Q26" s="177">
        <v>5200</v>
      </c>
      <c r="R26" s="177">
        <v>5251</v>
      </c>
      <c r="S26" s="177">
        <v>327</v>
      </c>
      <c r="T26" s="177">
        <v>606</v>
      </c>
      <c r="U26" s="177">
        <v>155</v>
      </c>
      <c r="V26" s="177">
        <v>67</v>
      </c>
      <c r="W26" s="388">
        <v>24311</v>
      </c>
      <c r="X26" s="342"/>
    </row>
    <row r="27" spans="1:24">
      <c r="A27" s="208" t="s">
        <v>20</v>
      </c>
      <c r="B27" s="177">
        <v>37</v>
      </c>
      <c r="C27" s="177"/>
      <c r="D27" s="177">
        <v>61</v>
      </c>
      <c r="E27" s="177"/>
      <c r="F27" s="177"/>
      <c r="G27" s="177">
        <v>798</v>
      </c>
      <c r="H27" s="177">
        <v>569</v>
      </c>
      <c r="I27" s="177">
        <v>5</v>
      </c>
      <c r="J27" s="177">
        <v>182</v>
      </c>
      <c r="K27" s="177">
        <v>438</v>
      </c>
      <c r="L27" s="177">
        <v>699</v>
      </c>
      <c r="M27" s="177">
        <v>301</v>
      </c>
      <c r="N27" s="177">
        <v>1171</v>
      </c>
      <c r="O27" s="177">
        <v>204</v>
      </c>
      <c r="P27" s="177">
        <v>500</v>
      </c>
      <c r="Q27" s="177">
        <v>1011</v>
      </c>
      <c r="R27" s="177">
        <v>1292</v>
      </c>
      <c r="S27" s="177">
        <v>105</v>
      </c>
      <c r="T27" s="177">
        <v>247</v>
      </c>
      <c r="U27" s="177">
        <v>12</v>
      </c>
      <c r="V27" s="177">
        <v>28</v>
      </c>
      <c r="W27" s="388">
        <v>7660</v>
      </c>
      <c r="X27" s="342"/>
    </row>
    <row r="28" spans="1:24">
      <c r="A28" s="208" t="s">
        <v>40</v>
      </c>
      <c r="B28" s="177">
        <v>3</v>
      </c>
      <c r="C28" s="177"/>
      <c r="D28" s="177">
        <v>219</v>
      </c>
      <c r="E28" s="177"/>
      <c r="F28" s="177">
        <v>1</v>
      </c>
      <c r="G28" s="177">
        <v>1312</v>
      </c>
      <c r="H28" s="177">
        <v>2597</v>
      </c>
      <c r="I28" s="177">
        <v>101</v>
      </c>
      <c r="J28" s="177">
        <v>547</v>
      </c>
      <c r="K28" s="177">
        <v>1070</v>
      </c>
      <c r="L28" s="177">
        <v>250</v>
      </c>
      <c r="M28" s="177">
        <v>452</v>
      </c>
      <c r="N28" s="177">
        <v>1346</v>
      </c>
      <c r="O28" s="177">
        <v>2274</v>
      </c>
      <c r="P28" s="177">
        <v>1111</v>
      </c>
      <c r="Q28" s="177">
        <v>4542</v>
      </c>
      <c r="R28" s="177">
        <v>8668</v>
      </c>
      <c r="S28" s="177">
        <v>273</v>
      </c>
      <c r="T28" s="177">
        <v>450</v>
      </c>
      <c r="U28" s="177">
        <v>14</v>
      </c>
      <c r="V28" s="177">
        <v>42</v>
      </c>
      <c r="W28" s="388">
        <v>25272</v>
      </c>
      <c r="X28" s="342"/>
    </row>
    <row r="29" spans="1:24">
      <c r="A29" s="208" t="s">
        <v>41</v>
      </c>
      <c r="B29" s="177">
        <v>1</v>
      </c>
      <c r="C29" s="177"/>
      <c r="D29" s="177">
        <v>90</v>
      </c>
      <c r="E29" s="177"/>
      <c r="F29" s="177">
        <v>482</v>
      </c>
      <c r="G29" s="177">
        <v>82</v>
      </c>
      <c r="H29" s="177">
        <v>1074</v>
      </c>
      <c r="I29" s="177">
        <v>162</v>
      </c>
      <c r="J29" s="177">
        <v>404</v>
      </c>
      <c r="K29" s="177">
        <v>698</v>
      </c>
      <c r="L29" s="177">
        <v>409</v>
      </c>
      <c r="M29" s="177">
        <v>158</v>
      </c>
      <c r="N29" s="177">
        <v>1256</v>
      </c>
      <c r="O29" s="177">
        <v>3746</v>
      </c>
      <c r="P29" s="177">
        <v>559</v>
      </c>
      <c r="Q29" s="177">
        <v>2026</v>
      </c>
      <c r="R29" s="177">
        <v>1177</v>
      </c>
      <c r="S29" s="177">
        <v>131</v>
      </c>
      <c r="T29" s="177">
        <v>473</v>
      </c>
      <c r="U29" s="177">
        <v>62</v>
      </c>
      <c r="V29" s="177">
        <v>115</v>
      </c>
      <c r="W29" s="388">
        <v>13105</v>
      </c>
      <c r="X29" s="342"/>
    </row>
    <row r="30" spans="1:24">
      <c r="A30" s="208" t="s">
        <v>150</v>
      </c>
      <c r="B30" s="415">
        <v>3</v>
      </c>
      <c r="C30" s="415">
        <v>2</v>
      </c>
      <c r="D30" s="415">
        <v>275</v>
      </c>
      <c r="E30" s="415">
        <v>7</v>
      </c>
      <c r="F30" s="415"/>
      <c r="G30" s="415">
        <v>13</v>
      </c>
      <c r="H30" s="415">
        <v>452</v>
      </c>
      <c r="I30" s="415">
        <v>13</v>
      </c>
      <c r="J30" s="415">
        <v>4</v>
      </c>
      <c r="K30" s="415">
        <v>244</v>
      </c>
      <c r="L30" s="415">
        <v>83</v>
      </c>
      <c r="M30" s="415">
        <v>4</v>
      </c>
      <c r="N30" s="415">
        <v>385</v>
      </c>
      <c r="O30" s="415">
        <v>71</v>
      </c>
      <c r="P30" s="415"/>
      <c r="Q30" s="415">
        <v>106</v>
      </c>
      <c r="R30" s="415">
        <v>5</v>
      </c>
      <c r="S30" s="415">
        <v>18</v>
      </c>
      <c r="T30" s="415">
        <v>209</v>
      </c>
      <c r="U30" s="415">
        <v>46</v>
      </c>
      <c r="V30" s="415">
        <v>12</v>
      </c>
      <c r="W30" s="388">
        <v>1952</v>
      </c>
      <c r="X30" s="342"/>
    </row>
    <row r="31" spans="1:24">
      <c r="A31" s="247" t="s">
        <v>21</v>
      </c>
      <c r="B31" s="301">
        <f>SUM(B11:B30)</f>
        <v>153</v>
      </c>
      <c r="C31" s="301">
        <f t="shared" ref="C31:V31" si="0">SUM(C11:C30)</f>
        <v>80</v>
      </c>
      <c r="D31" s="301">
        <f t="shared" si="0"/>
        <v>16261</v>
      </c>
      <c r="E31" s="301">
        <f t="shared" si="0"/>
        <v>4371</v>
      </c>
      <c r="F31" s="301">
        <f t="shared" si="0"/>
        <v>3508</v>
      </c>
      <c r="G31" s="301">
        <f t="shared" si="0"/>
        <v>12948</v>
      </c>
      <c r="H31" s="301">
        <f t="shared" si="0"/>
        <v>54289</v>
      </c>
      <c r="I31" s="301">
        <f t="shared" si="0"/>
        <v>33491</v>
      </c>
      <c r="J31" s="301">
        <f t="shared" si="0"/>
        <v>24659</v>
      </c>
      <c r="K31" s="301">
        <f t="shared" si="0"/>
        <v>33846</v>
      </c>
      <c r="L31" s="301">
        <f t="shared" si="0"/>
        <v>51821</v>
      </c>
      <c r="M31" s="301">
        <f t="shared" si="0"/>
        <v>6100</v>
      </c>
      <c r="N31" s="301">
        <f t="shared" si="0"/>
        <v>42010</v>
      </c>
      <c r="O31" s="301">
        <f t="shared" si="0"/>
        <v>66742</v>
      </c>
      <c r="P31" s="301">
        <f t="shared" si="0"/>
        <v>106137</v>
      </c>
      <c r="Q31" s="301">
        <f t="shared" si="0"/>
        <v>72127</v>
      </c>
      <c r="R31" s="301">
        <f t="shared" si="0"/>
        <v>75273</v>
      </c>
      <c r="S31" s="301">
        <f t="shared" si="0"/>
        <v>11017</v>
      </c>
      <c r="T31" s="301">
        <f t="shared" si="0"/>
        <v>25083</v>
      </c>
      <c r="U31" s="301">
        <f t="shared" si="0"/>
        <v>553</v>
      </c>
      <c r="V31" s="301">
        <f t="shared" si="0"/>
        <v>2729</v>
      </c>
      <c r="W31" s="417">
        <f>SUM(W11:W30)</f>
        <v>643198</v>
      </c>
      <c r="X31" s="342"/>
    </row>
    <row r="32" spans="1:24">
      <c r="A32" s="248" t="s">
        <v>38</v>
      </c>
      <c r="B32" s="416">
        <v>14276</v>
      </c>
      <c r="C32" s="416">
        <v>486</v>
      </c>
      <c r="D32" s="416">
        <v>344021</v>
      </c>
      <c r="E32" s="416">
        <v>9102</v>
      </c>
      <c r="F32" s="416">
        <v>18392</v>
      </c>
      <c r="G32" s="416">
        <v>136639</v>
      </c>
      <c r="H32" s="416">
        <v>324326</v>
      </c>
      <c r="I32" s="416">
        <v>150789</v>
      </c>
      <c r="J32" s="416">
        <v>72177</v>
      </c>
      <c r="K32" s="416">
        <v>66860</v>
      </c>
      <c r="L32" s="416">
        <v>47964</v>
      </c>
      <c r="M32" s="416">
        <v>11092</v>
      </c>
      <c r="N32" s="416">
        <v>116741</v>
      </c>
      <c r="O32" s="416">
        <v>267680</v>
      </c>
      <c r="P32" s="416">
        <v>151090</v>
      </c>
      <c r="Q32" s="416">
        <v>241127</v>
      </c>
      <c r="R32" s="416">
        <v>372170</v>
      </c>
      <c r="S32" s="416">
        <v>27916</v>
      </c>
      <c r="T32" s="416">
        <v>30787</v>
      </c>
      <c r="U32" s="416">
        <v>3815</v>
      </c>
      <c r="V32" s="416">
        <v>84</v>
      </c>
      <c r="W32" s="417">
        <v>2407534</v>
      </c>
      <c r="X32" s="342"/>
    </row>
    <row r="33" spans="1:24">
      <c r="A33" s="248" t="s">
        <v>39</v>
      </c>
      <c r="B33" s="416">
        <v>4123</v>
      </c>
      <c r="C33" s="416">
        <v>1804</v>
      </c>
      <c r="D33" s="416">
        <v>124121</v>
      </c>
      <c r="E33" s="416">
        <v>5751</v>
      </c>
      <c r="F33" s="416">
        <v>10751</v>
      </c>
      <c r="G33" s="416">
        <v>63151</v>
      </c>
      <c r="H33" s="416">
        <v>136342</v>
      </c>
      <c r="I33" s="416">
        <v>53460</v>
      </c>
      <c r="J33" s="416">
        <v>33145</v>
      </c>
      <c r="K33" s="416">
        <v>18204</v>
      </c>
      <c r="L33" s="416">
        <v>18337</v>
      </c>
      <c r="M33" s="416">
        <v>6288</v>
      </c>
      <c r="N33" s="416">
        <v>32129</v>
      </c>
      <c r="O33" s="416">
        <v>99797</v>
      </c>
      <c r="P33" s="416">
        <v>123595</v>
      </c>
      <c r="Q33" s="416">
        <v>140359</v>
      </c>
      <c r="R33" s="416">
        <v>194081</v>
      </c>
      <c r="S33" s="416">
        <v>14778</v>
      </c>
      <c r="T33" s="416">
        <v>20269</v>
      </c>
      <c r="U33" s="416">
        <v>452</v>
      </c>
      <c r="V33" s="416">
        <v>503</v>
      </c>
      <c r="W33" s="417">
        <v>1101440</v>
      </c>
      <c r="X33" s="342"/>
    </row>
    <row r="34" spans="1:24" s="6" customFormat="1">
      <c r="A34" s="226" t="s">
        <v>71</v>
      </c>
      <c r="B34" s="233">
        <f>SUM(B31:B33)</f>
        <v>18552</v>
      </c>
      <c r="C34" s="233">
        <f t="shared" ref="C34:W34" si="1">SUM(C31:C33)</f>
        <v>2370</v>
      </c>
      <c r="D34" s="233">
        <f t="shared" si="1"/>
        <v>484403</v>
      </c>
      <c r="E34" s="233">
        <f t="shared" si="1"/>
        <v>19224</v>
      </c>
      <c r="F34" s="233">
        <f t="shared" si="1"/>
        <v>32651</v>
      </c>
      <c r="G34" s="233">
        <f t="shared" si="1"/>
        <v>212738</v>
      </c>
      <c r="H34" s="233">
        <f t="shared" si="1"/>
        <v>514957</v>
      </c>
      <c r="I34" s="233">
        <f t="shared" si="1"/>
        <v>237740</v>
      </c>
      <c r="J34" s="233">
        <f t="shared" si="1"/>
        <v>129981</v>
      </c>
      <c r="K34" s="233">
        <f t="shared" si="1"/>
        <v>118910</v>
      </c>
      <c r="L34" s="233">
        <f t="shared" si="1"/>
        <v>118122</v>
      </c>
      <c r="M34" s="233">
        <f t="shared" si="1"/>
        <v>23480</v>
      </c>
      <c r="N34" s="233">
        <f t="shared" si="1"/>
        <v>190880</v>
      </c>
      <c r="O34" s="233">
        <f t="shared" si="1"/>
        <v>434219</v>
      </c>
      <c r="P34" s="233">
        <f t="shared" si="1"/>
        <v>380822</v>
      </c>
      <c r="Q34" s="233">
        <f t="shared" si="1"/>
        <v>453613</v>
      </c>
      <c r="R34" s="233">
        <f t="shared" si="1"/>
        <v>641524</v>
      </c>
      <c r="S34" s="233">
        <f t="shared" si="1"/>
        <v>53711</v>
      </c>
      <c r="T34" s="233">
        <f t="shared" si="1"/>
        <v>76139</v>
      </c>
      <c r="U34" s="233">
        <f t="shared" si="1"/>
        <v>4820</v>
      </c>
      <c r="V34" s="233">
        <f t="shared" si="1"/>
        <v>3316</v>
      </c>
      <c r="W34" s="459">
        <f t="shared" si="1"/>
        <v>4152172</v>
      </c>
      <c r="X34" s="342"/>
    </row>
    <row r="35" spans="1:24" s="30" customFormat="1" ht="20.399999999999999">
      <c r="A35" s="302" t="s">
        <v>72</v>
      </c>
      <c r="B35" s="373">
        <f>B31/B34*100</f>
        <v>0.82470892626131964</v>
      </c>
      <c r="C35" s="373">
        <f t="shared" ref="C35:W35" si="2">C31/C34*100</f>
        <v>3.3755274261603372</v>
      </c>
      <c r="D35" s="373">
        <f t="shared" si="2"/>
        <v>3.3569156260386492</v>
      </c>
      <c r="E35" s="373">
        <f t="shared" si="2"/>
        <v>22.73720349563046</v>
      </c>
      <c r="F35" s="373">
        <f t="shared" si="2"/>
        <v>10.743928210468285</v>
      </c>
      <c r="G35" s="373">
        <f t="shared" si="2"/>
        <v>6.0863597476708442</v>
      </c>
      <c r="H35" s="373">
        <f t="shared" si="2"/>
        <v>10.542433640090337</v>
      </c>
      <c r="I35" s="373">
        <f t="shared" si="2"/>
        <v>14.087238159333726</v>
      </c>
      <c r="J35" s="373">
        <f t="shared" si="2"/>
        <v>18.971234257314531</v>
      </c>
      <c r="K35" s="373">
        <f t="shared" si="2"/>
        <v>28.463543856698344</v>
      </c>
      <c r="L35" s="373">
        <f t="shared" si="2"/>
        <v>43.870743807250129</v>
      </c>
      <c r="M35" s="373">
        <f t="shared" si="2"/>
        <v>25.979557069846678</v>
      </c>
      <c r="N35" s="373">
        <f t="shared" si="2"/>
        <v>22.008591785414922</v>
      </c>
      <c r="O35" s="373">
        <f t="shared" si="2"/>
        <v>15.370584889191861</v>
      </c>
      <c r="P35" s="373">
        <f t="shared" si="2"/>
        <v>27.870501179028523</v>
      </c>
      <c r="Q35" s="373">
        <f t="shared" si="2"/>
        <v>15.900558405513069</v>
      </c>
      <c r="R35" s="373">
        <f t="shared" si="2"/>
        <v>11.733465934244082</v>
      </c>
      <c r="S35" s="373">
        <f t="shared" si="2"/>
        <v>20.511627041015807</v>
      </c>
      <c r="T35" s="373">
        <f t="shared" si="2"/>
        <v>32.943695083991123</v>
      </c>
      <c r="U35" s="373">
        <f t="shared" si="2"/>
        <v>11.473029045643154</v>
      </c>
      <c r="V35" s="373">
        <f t="shared" si="2"/>
        <v>82.297949336550062</v>
      </c>
      <c r="W35" s="374">
        <f t="shared" si="2"/>
        <v>15.490639597781595</v>
      </c>
      <c r="X35" s="64"/>
    </row>
    <row r="36" spans="1:24" s="124" customFormat="1" ht="9" customHeight="1">
      <c r="A36" s="583" t="s">
        <v>152</v>
      </c>
      <c r="B36" s="583"/>
      <c r="C36" s="583"/>
      <c r="D36" s="583"/>
      <c r="E36" s="583"/>
      <c r="F36" s="583"/>
      <c r="G36" s="583"/>
      <c r="H36" s="583"/>
      <c r="I36" s="583"/>
      <c r="J36" s="583"/>
      <c r="K36" s="583"/>
      <c r="L36" s="583"/>
      <c r="M36" s="583"/>
      <c r="N36" s="583"/>
      <c r="O36" s="583"/>
      <c r="P36" s="583"/>
      <c r="Q36" s="583"/>
      <c r="R36" s="583"/>
      <c r="S36" s="583"/>
      <c r="T36" s="583"/>
      <c r="U36" s="583"/>
      <c r="V36" s="583"/>
      <c r="W36" s="583"/>
      <c r="X36" s="150"/>
    </row>
    <row r="37" spans="1:24" s="124" customFormat="1" ht="9.6">
      <c r="A37" s="305"/>
      <c r="B37" s="148"/>
      <c r="C37" s="148"/>
      <c r="D37" s="148"/>
      <c r="E37" s="148"/>
      <c r="F37" s="148"/>
      <c r="G37" s="148"/>
      <c r="H37" s="148"/>
      <c r="I37" s="148"/>
      <c r="J37" s="148"/>
      <c r="K37" s="148"/>
      <c r="L37" s="148"/>
      <c r="M37" s="148"/>
      <c r="N37" s="148"/>
      <c r="O37" s="139"/>
      <c r="P37" s="139"/>
      <c r="Q37" s="139"/>
      <c r="R37" s="139"/>
      <c r="S37" s="149"/>
      <c r="T37" s="149"/>
      <c r="U37" s="149"/>
      <c r="V37" s="149"/>
      <c r="W37" s="149"/>
      <c r="X37" s="150"/>
    </row>
    <row r="38" spans="1:24" s="69" customFormat="1" ht="9.6">
      <c r="A38" s="151" t="s">
        <v>161</v>
      </c>
      <c r="B38" s="151"/>
      <c r="C38" s="151"/>
      <c r="D38" s="151"/>
      <c r="E38" s="151"/>
      <c r="F38" s="151"/>
      <c r="G38" s="151"/>
      <c r="H38" s="151"/>
      <c r="I38" s="151"/>
      <c r="J38" s="151"/>
      <c r="K38" s="151"/>
      <c r="L38" s="151"/>
      <c r="M38" s="151"/>
      <c r="N38" s="151"/>
      <c r="O38" s="151"/>
      <c r="P38" s="151"/>
      <c r="Q38" s="151"/>
      <c r="R38" s="151"/>
    </row>
    <row r="39" spans="1:24" ht="13.2">
      <c r="A39" s="24"/>
    </row>
    <row r="40" spans="1:24" ht="11.4">
      <c r="A40" s="303"/>
      <c r="B40" s="304"/>
      <c r="C40" s="304"/>
      <c r="D40" s="304"/>
      <c r="E40" s="304"/>
      <c r="F40" s="304"/>
      <c r="G40" s="304"/>
      <c r="H40" s="304"/>
      <c r="I40" s="304"/>
      <c r="J40" s="304"/>
      <c r="K40" s="304"/>
      <c r="L40" s="304"/>
      <c r="M40" s="304"/>
      <c r="N40" s="304"/>
      <c r="O40" s="304"/>
      <c r="P40" s="304"/>
      <c r="Q40" s="304"/>
      <c r="R40" s="304"/>
      <c r="S40" s="304"/>
      <c r="T40" s="304"/>
      <c r="U40" s="304"/>
      <c r="V40" s="304"/>
      <c r="W40" s="304"/>
    </row>
    <row r="41" spans="1:24" s="28" customFormat="1" ht="154.19999999999999">
      <c r="A41" s="407" t="s">
        <v>60</v>
      </c>
      <c r="B41" s="408" t="s">
        <v>164</v>
      </c>
      <c r="C41" s="408" t="s">
        <v>173</v>
      </c>
      <c r="D41" s="408" t="s">
        <v>172</v>
      </c>
      <c r="E41" s="408" t="s">
        <v>175</v>
      </c>
      <c r="F41" s="408" t="s">
        <v>174</v>
      </c>
      <c r="G41" s="408" t="s">
        <v>124</v>
      </c>
      <c r="H41" s="408" t="s">
        <v>210</v>
      </c>
      <c r="I41" s="408" t="s">
        <v>165</v>
      </c>
      <c r="J41" s="408" t="s">
        <v>137</v>
      </c>
      <c r="K41" s="408" t="s">
        <v>131</v>
      </c>
      <c r="L41" s="408" t="s">
        <v>138</v>
      </c>
      <c r="M41" s="408" t="s">
        <v>132</v>
      </c>
      <c r="N41" s="408" t="s">
        <v>166</v>
      </c>
      <c r="O41" s="408" t="s">
        <v>167</v>
      </c>
      <c r="P41" s="408" t="s">
        <v>211</v>
      </c>
      <c r="Q41" s="408" t="s">
        <v>133</v>
      </c>
      <c r="R41" s="408" t="s">
        <v>134</v>
      </c>
      <c r="S41" s="408" t="s">
        <v>135</v>
      </c>
      <c r="T41" s="408" t="s">
        <v>136</v>
      </c>
      <c r="U41" s="408" t="s">
        <v>168</v>
      </c>
      <c r="V41" s="408" t="s">
        <v>169</v>
      </c>
      <c r="W41" s="409" t="s">
        <v>8</v>
      </c>
      <c r="X41" s="27"/>
    </row>
    <row r="42" spans="1:24" s="28" customFormat="1">
      <c r="A42" s="410"/>
      <c r="B42" s="418"/>
      <c r="C42" s="418"/>
      <c r="D42" s="418"/>
      <c r="E42" s="418"/>
      <c r="F42" s="418"/>
      <c r="G42" s="418"/>
      <c r="H42" s="418"/>
      <c r="I42" s="418"/>
      <c r="J42" s="418"/>
      <c r="K42" s="418"/>
      <c r="L42" s="418"/>
      <c r="M42" s="418"/>
      <c r="N42" s="418"/>
      <c r="O42" s="418"/>
      <c r="P42" s="418"/>
      <c r="Q42" s="418"/>
      <c r="R42" s="418"/>
      <c r="S42" s="418"/>
      <c r="T42" s="418"/>
      <c r="U42" s="418"/>
      <c r="V42" s="418"/>
      <c r="W42" s="419"/>
      <c r="X42" s="27"/>
    </row>
    <row r="43" spans="1:24" s="28" customFormat="1">
      <c r="A43" s="407"/>
      <c r="B43" s="420"/>
      <c r="C43" s="420"/>
      <c r="D43" s="420"/>
      <c r="E43" s="420"/>
      <c r="F43" s="420"/>
      <c r="G43" s="420"/>
      <c r="H43" s="420"/>
      <c r="I43" s="420"/>
      <c r="J43" s="420"/>
      <c r="K43" s="420"/>
      <c r="L43" s="420"/>
      <c r="M43" s="420"/>
      <c r="N43" s="420"/>
      <c r="O43" s="420"/>
      <c r="P43" s="420"/>
      <c r="Q43" s="420"/>
      <c r="R43" s="420"/>
      <c r="S43" s="420"/>
      <c r="T43" s="420"/>
      <c r="U43" s="420"/>
      <c r="V43" s="420"/>
      <c r="W43" s="421"/>
      <c r="X43" s="27"/>
    </row>
    <row r="44" spans="1:24">
      <c r="A44" s="171" t="s">
        <v>9</v>
      </c>
      <c r="B44" s="180">
        <f>B11/$W11*100</f>
        <v>0.11720323773944255</v>
      </c>
      <c r="C44" s="180">
        <f t="shared" ref="C44:W44" si="3">C11/$W11*100</f>
        <v>0</v>
      </c>
      <c r="D44" s="180">
        <f t="shared" si="3"/>
        <v>5.9627147199941399</v>
      </c>
      <c r="E44" s="180">
        <f t="shared" si="3"/>
        <v>0.16664835366076988</v>
      </c>
      <c r="F44" s="180">
        <f t="shared" si="3"/>
        <v>0.22891257370984872</v>
      </c>
      <c r="G44" s="180">
        <f t="shared" si="3"/>
        <v>4.8254770538036107</v>
      </c>
      <c r="H44" s="180">
        <f t="shared" si="3"/>
        <v>18.710398124748195</v>
      </c>
      <c r="I44" s="180">
        <f t="shared" si="3"/>
        <v>7.3709848734571288</v>
      </c>
      <c r="J44" s="180">
        <f t="shared" si="3"/>
        <v>1.6811339413251292</v>
      </c>
      <c r="K44" s="180">
        <f t="shared" si="3"/>
        <v>2.6279163461890636</v>
      </c>
      <c r="L44" s="180">
        <f t="shared" si="3"/>
        <v>1.7543859649122806</v>
      </c>
      <c r="M44" s="180">
        <f t="shared" si="3"/>
        <v>0.76365234589605535</v>
      </c>
      <c r="N44" s="180">
        <f t="shared" si="3"/>
        <v>2.4466175878108634</v>
      </c>
      <c r="O44" s="180">
        <f t="shared" si="3"/>
        <v>12.648793172911402</v>
      </c>
      <c r="P44" s="180">
        <f t="shared" si="3"/>
        <v>7.9808079698201668</v>
      </c>
      <c r="Q44" s="180">
        <f t="shared" si="3"/>
        <v>14.051569424605354</v>
      </c>
      <c r="R44" s="180">
        <f t="shared" si="3"/>
        <v>15.837087499542173</v>
      </c>
      <c r="S44" s="180">
        <f t="shared" si="3"/>
        <v>0.82408526535545545</v>
      </c>
      <c r="T44" s="180">
        <f t="shared" si="3"/>
        <v>1.972310735084057</v>
      </c>
      <c r="U44" s="180">
        <f t="shared" si="3"/>
        <v>9.1565029483939488E-3</v>
      </c>
      <c r="V44" s="180">
        <f t="shared" si="3"/>
        <v>2.0144306486466687E-2</v>
      </c>
      <c r="W44" s="206">
        <f t="shared" si="3"/>
        <v>100</v>
      </c>
    </row>
    <row r="45" spans="1:24">
      <c r="A45" s="171" t="s">
        <v>10</v>
      </c>
      <c r="B45" s="180">
        <f t="shared" ref="B45:W45" si="4">B12/$W12*100</f>
        <v>0</v>
      </c>
      <c r="C45" s="180">
        <f t="shared" si="4"/>
        <v>0.52628027798394172</v>
      </c>
      <c r="D45" s="180">
        <f t="shared" si="4"/>
        <v>1.4438971729303016</v>
      </c>
      <c r="E45" s="180">
        <f t="shared" si="4"/>
        <v>0</v>
      </c>
      <c r="F45" s="180">
        <f t="shared" si="4"/>
        <v>8.0966196612914099E-2</v>
      </c>
      <c r="G45" s="180">
        <f t="shared" si="4"/>
        <v>1.4371499898792253</v>
      </c>
      <c r="H45" s="180">
        <f t="shared" si="4"/>
        <v>9.641724579987855</v>
      </c>
      <c r="I45" s="180">
        <f t="shared" si="4"/>
        <v>10.363673166453005</v>
      </c>
      <c r="J45" s="180">
        <f t="shared" si="4"/>
        <v>2.1186154780379192</v>
      </c>
      <c r="K45" s="180">
        <f t="shared" si="4"/>
        <v>3.7514337763983536</v>
      </c>
      <c r="L45" s="180">
        <f t="shared" si="4"/>
        <v>8.5014506443559821</v>
      </c>
      <c r="M45" s="180">
        <f t="shared" si="4"/>
        <v>1.5248633695432157</v>
      </c>
      <c r="N45" s="180">
        <f t="shared" si="4"/>
        <v>7.6715471290736126</v>
      </c>
      <c r="O45" s="180">
        <f t="shared" si="4"/>
        <v>15.768166790365024</v>
      </c>
      <c r="P45" s="180">
        <f t="shared" si="4"/>
        <v>5.4382295391673976</v>
      </c>
      <c r="Q45" s="180">
        <f t="shared" si="4"/>
        <v>8.9939950070845409</v>
      </c>
      <c r="R45" s="180">
        <f t="shared" si="4"/>
        <v>16.962418190405508</v>
      </c>
      <c r="S45" s="180">
        <f t="shared" si="4"/>
        <v>3.231900681465488</v>
      </c>
      <c r="T45" s="180">
        <f t="shared" si="4"/>
        <v>2.375008433978814</v>
      </c>
      <c r="U45" s="180">
        <f t="shared" si="4"/>
        <v>9.4460562715066462E-2</v>
      </c>
      <c r="V45" s="180">
        <f t="shared" si="4"/>
        <v>7.4219013561837938E-2</v>
      </c>
      <c r="W45" s="206">
        <f t="shared" si="4"/>
        <v>100</v>
      </c>
    </row>
    <row r="46" spans="1:24">
      <c r="A46" s="171" t="s">
        <v>23</v>
      </c>
      <c r="B46" s="180">
        <f t="shared" ref="B46:W46" si="5">B13/$W13*100</f>
        <v>0</v>
      </c>
      <c r="C46" s="180">
        <f t="shared" si="5"/>
        <v>0</v>
      </c>
      <c r="D46" s="180">
        <f t="shared" si="5"/>
        <v>2.9694237553900429</v>
      </c>
      <c r="E46" s="180">
        <f t="shared" si="5"/>
        <v>0</v>
      </c>
      <c r="F46" s="180">
        <f t="shared" si="5"/>
        <v>0.76440611524892199</v>
      </c>
      <c r="G46" s="180">
        <f t="shared" si="5"/>
        <v>1.5484123872990985</v>
      </c>
      <c r="H46" s="180">
        <f t="shared" si="5"/>
        <v>18.698549588396705</v>
      </c>
      <c r="I46" s="180">
        <f t="shared" si="5"/>
        <v>1.7836142689141514</v>
      </c>
      <c r="J46" s="180">
        <f t="shared" si="5"/>
        <v>1.5092120736965895</v>
      </c>
      <c r="K46" s="180">
        <f t="shared" si="5"/>
        <v>2.4108192865542928</v>
      </c>
      <c r="L46" s="180">
        <f t="shared" si="5"/>
        <v>2.1168169345354761</v>
      </c>
      <c r="M46" s="180">
        <f t="shared" si="5"/>
        <v>0.57820462563700514</v>
      </c>
      <c r="N46" s="180">
        <f t="shared" si="5"/>
        <v>4.655037240297923</v>
      </c>
      <c r="O46" s="180">
        <f t="shared" si="5"/>
        <v>27.587220697765581</v>
      </c>
      <c r="P46" s="180">
        <f t="shared" si="5"/>
        <v>5.3900431203449628</v>
      </c>
      <c r="Q46" s="180">
        <f t="shared" si="5"/>
        <v>12.975303802430419</v>
      </c>
      <c r="R46" s="180">
        <f t="shared" si="5"/>
        <v>15.650725205801647</v>
      </c>
      <c r="S46" s="180">
        <f t="shared" si="5"/>
        <v>0.57820462563700514</v>
      </c>
      <c r="T46" s="180">
        <f t="shared" si="5"/>
        <v>0.77420619364954923</v>
      </c>
      <c r="U46" s="180">
        <f t="shared" si="5"/>
        <v>9.8000784006272053E-3</v>
      </c>
      <c r="V46" s="180">
        <f t="shared" si="5"/>
        <v>0</v>
      </c>
      <c r="W46" s="206">
        <f t="shared" si="5"/>
        <v>100</v>
      </c>
    </row>
    <row r="47" spans="1:24">
      <c r="A47" s="171" t="s">
        <v>11</v>
      </c>
      <c r="B47" s="180">
        <f t="shared" ref="B47:W47" si="6">B14/$W14*100</f>
        <v>1.3498449855435957E-2</v>
      </c>
      <c r="C47" s="180">
        <f t="shared" si="6"/>
        <v>0</v>
      </c>
      <c r="D47" s="180">
        <f t="shared" si="6"/>
        <v>1.8754136621729891</v>
      </c>
      <c r="E47" s="180">
        <f t="shared" si="6"/>
        <v>1.6137179085240534</v>
      </c>
      <c r="F47" s="180">
        <f t="shared" si="6"/>
        <v>0.65489253492179611</v>
      </c>
      <c r="G47" s="180">
        <f t="shared" si="6"/>
        <v>1.2897551119935904</v>
      </c>
      <c r="H47" s="180">
        <f t="shared" si="6"/>
        <v>6.9129480614484278</v>
      </c>
      <c r="I47" s="180">
        <f t="shared" si="6"/>
        <v>5.4564217786602569</v>
      </c>
      <c r="J47" s="180">
        <f t="shared" si="6"/>
        <v>4.6134218134949663</v>
      </c>
      <c r="K47" s="180">
        <f t="shared" si="6"/>
        <v>3.6236806353850981</v>
      </c>
      <c r="L47" s="180">
        <f t="shared" si="6"/>
        <v>11.575573901835789</v>
      </c>
      <c r="M47" s="180">
        <f t="shared" si="6"/>
        <v>0.60960741282613995</v>
      </c>
      <c r="N47" s="180">
        <f t="shared" si="6"/>
        <v>8.8593374438290304</v>
      </c>
      <c r="O47" s="180">
        <f t="shared" si="6"/>
        <v>8.4931375622670426</v>
      </c>
      <c r="P47" s="180">
        <f t="shared" si="6"/>
        <v>19.676385550562582</v>
      </c>
      <c r="Q47" s="180">
        <f t="shared" si="6"/>
        <v>8.7766050092311971</v>
      </c>
      <c r="R47" s="180">
        <f t="shared" si="6"/>
        <v>7.7616086668756745</v>
      </c>
      <c r="S47" s="180">
        <f t="shared" si="6"/>
        <v>2.1806528024523635</v>
      </c>
      <c r="T47" s="180">
        <f t="shared" si="6"/>
        <v>5.1472637335841434</v>
      </c>
      <c r="U47" s="180">
        <f t="shared" si="6"/>
        <v>2.7432333577176296E-2</v>
      </c>
      <c r="V47" s="180">
        <f t="shared" si="6"/>
        <v>0.83864562650224683</v>
      </c>
      <c r="W47" s="206">
        <f t="shared" si="6"/>
        <v>100</v>
      </c>
    </row>
    <row r="48" spans="1:24">
      <c r="A48" s="171" t="s">
        <v>12</v>
      </c>
      <c r="B48" s="180">
        <f t="shared" ref="B48:W48" si="7">B15/$W15*100</f>
        <v>9.8082487371879759E-3</v>
      </c>
      <c r="C48" s="180">
        <f t="shared" si="7"/>
        <v>0</v>
      </c>
      <c r="D48" s="180">
        <f t="shared" si="7"/>
        <v>1.0641949879848953</v>
      </c>
      <c r="E48" s="180">
        <f t="shared" si="7"/>
        <v>3.4328870580157912E-2</v>
      </c>
      <c r="F48" s="180">
        <f t="shared" si="7"/>
        <v>0</v>
      </c>
      <c r="G48" s="180">
        <f t="shared" si="7"/>
        <v>0.65715266539159434</v>
      </c>
      <c r="H48" s="180">
        <f t="shared" si="7"/>
        <v>7.1158844588298757</v>
      </c>
      <c r="I48" s="180">
        <f t="shared" si="7"/>
        <v>1.1181403560394292</v>
      </c>
      <c r="J48" s="180">
        <f t="shared" si="7"/>
        <v>3.7663675150801823</v>
      </c>
      <c r="K48" s="180">
        <f t="shared" si="7"/>
        <v>2.4912951792457458</v>
      </c>
      <c r="L48" s="180">
        <f t="shared" si="7"/>
        <v>20.219704771713008</v>
      </c>
      <c r="M48" s="180">
        <f t="shared" si="7"/>
        <v>1.3388259526261586</v>
      </c>
      <c r="N48" s="180">
        <f t="shared" si="7"/>
        <v>5.9928399784218529</v>
      </c>
      <c r="O48" s="180">
        <f t="shared" si="7"/>
        <v>10.990142710019125</v>
      </c>
      <c r="P48" s="180">
        <f t="shared" si="7"/>
        <v>14.766318473836495</v>
      </c>
      <c r="Q48" s="180">
        <f t="shared" si="7"/>
        <v>11.696336619096661</v>
      </c>
      <c r="R48" s="180">
        <f t="shared" si="7"/>
        <v>10.323181795890344</v>
      </c>
      <c r="S48" s="180">
        <f t="shared" si="7"/>
        <v>2.1283899759697906</v>
      </c>
      <c r="T48" s="180">
        <f t="shared" si="7"/>
        <v>5.4141533029277618</v>
      </c>
      <c r="U48" s="180">
        <f t="shared" si="7"/>
        <v>0.1226031092148497</v>
      </c>
      <c r="V48" s="180">
        <f t="shared" si="7"/>
        <v>0.75033102839488008</v>
      </c>
      <c r="W48" s="206">
        <f t="shared" si="7"/>
        <v>100</v>
      </c>
    </row>
    <row r="49" spans="1:23">
      <c r="A49" s="171" t="s">
        <v>13</v>
      </c>
      <c r="B49" s="180">
        <f t="shared" ref="B49:W49" si="8">B16/$W16*100</f>
        <v>0</v>
      </c>
      <c r="C49" s="180">
        <f t="shared" si="8"/>
        <v>0</v>
      </c>
      <c r="D49" s="180">
        <f t="shared" si="8"/>
        <v>1.6347601634760165</v>
      </c>
      <c r="E49" s="180">
        <f t="shared" si="8"/>
        <v>0</v>
      </c>
      <c r="F49" s="180">
        <f t="shared" si="8"/>
        <v>9.4644009464400936E-2</v>
      </c>
      <c r="G49" s="180">
        <f t="shared" si="8"/>
        <v>1.6863841686384169</v>
      </c>
      <c r="H49" s="180">
        <f t="shared" si="8"/>
        <v>12.643579264357927</v>
      </c>
      <c r="I49" s="180">
        <f t="shared" si="8"/>
        <v>1.5444181544418154</v>
      </c>
      <c r="J49" s="180">
        <f t="shared" si="8"/>
        <v>1.3723381372338137</v>
      </c>
      <c r="K49" s="180">
        <f t="shared" si="8"/>
        <v>10.879759087975909</v>
      </c>
      <c r="L49" s="180">
        <f t="shared" si="8"/>
        <v>1.5487201548720155</v>
      </c>
      <c r="M49" s="180">
        <f t="shared" si="8"/>
        <v>0.65820606582060659</v>
      </c>
      <c r="N49" s="180">
        <f t="shared" si="8"/>
        <v>7.9414927941492799</v>
      </c>
      <c r="O49" s="180">
        <f t="shared" si="8"/>
        <v>22.24994622499462</v>
      </c>
      <c r="P49" s="180">
        <f t="shared" si="8"/>
        <v>23.987954398795438</v>
      </c>
      <c r="Q49" s="180">
        <f t="shared" si="8"/>
        <v>5.1624005162400515</v>
      </c>
      <c r="R49" s="180">
        <f t="shared" si="8"/>
        <v>6.504624650462465</v>
      </c>
      <c r="S49" s="180">
        <f t="shared" si="8"/>
        <v>0.48612604861260483</v>
      </c>
      <c r="T49" s="180">
        <f t="shared" si="8"/>
        <v>1.2217681221768122</v>
      </c>
      <c r="U49" s="180">
        <f t="shared" si="8"/>
        <v>8.6040008604000868E-3</v>
      </c>
      <c r="V49" s="180">
        <f t="shared" si="8"/>
        <v>0.37427403742740378</v>
      </c>
      <c r="W49" s="206">
        <f t="shared" si="8"/>
        <v>100</v>
      </c>
    </row>
    <row r="50" spans="1:23">
      <c r="A50" s="171" t="s">
        <v>14</v>
      </c>
      <c r="B50" s="180">
        <f t="shared" ref="B50:W50" si="9">B17/$W17*100</f>
        <v>1.2243648607284972E-2</v>
      </c>
      <c r="C50" s="180">
        <f t="shared" si="9"/>
        <v>0</v>
      </c>
      <c r="D50" s="180">
        <f t="shared" si="9"/>
        <v>23.048668503213957</v>
      </c>
      <c r="E50" s="180">
        <f t="shared" si="9"/>
        <v>6.1218243036424858E-3</v>
      </c>
      <c r="F50" s="180">
        <f t="shared" si="9"/>
        <v>1.6651362105907559</v>
      </c>
      <c r="G50" s="180">
        <f t="shared" si="9"/>
        <v>5.7606366697275782</v>
      </c>
      <c r="H50" s="180">
        <f t="shared" si="9"/>
        <v>6.8380777471686569</v>
      </c>
      <c r="I50" s="180">
        <f t="shared" si="9"/>
        <v>6.0299969390878481</v>
      </c>
      <c r="J50" s="180">
        <f t="shared" si="9"/>
        <v>1.5243342516069789</v>
      </c>
      <c r="K50" s="180">
        <f t="shared" si="9"/>
        <v>2.5160697887970618</v>
      </c>
      <c r="L50" s="180">
        <f t="shared" si="9"/>
        <v>1.3039485766758494</v>
      </c>
      <c r="M50" s="180">
        <f t="shared" si="9"/>
        <v>0.79583715947352307</v>
      </c>
      <c r="N50" s="180">
        <f t="shared" si="9"/>
        <v>2.6140189776553413</v>
      </c>
      <c r="O50" s="180">
        <f t="shared" si="9"/>
        <v>13.014998469543922</v>
      </c>
      <c r="P50" s="180">
        <f t="shared" si="9"/>
        <v>8.99295990205081</v>
      </c>
      <c r="Q50" s="180">
        <f t="shared" si="9"/>
        <v>10.407101316192225</v>
      </c>
      <c r="R50" s="180">
        <f t="shared" si="9"/>
        <v>12.519130700948883</v>
      </c>
      <c r="S50" s="180">
        <f t="shared" si="9"/>
        <v>1.7447199265381086</v>
      </c>
      <c r="T50" s="180">
        <f t="shared" si="9"/>
        <v>1.1509029690847872</v>
      </c>
      <c r="U50" s="180">
        <f t="shared" si="9"/>
        <v>4.8974594429139887E-2</v>
      </c>
      <c r="V50" s="180">
        <f t="shared" si="9"/>
        <v>6.1218243036424858E-3</v>
      </c>
      <c r="W50" s="206">
        <f t="shared" si="9"/>
        <v>100</v>
      </c>
    </row>
    <row r="51" spans="1:23">
      <c r="A51" s="171" t="s">
        <v>15</v>
      </c>
      <c r="B51" s="180">
        <f t="shared" ref="B51:W51" si="10">B18/$W18*100</f>
        <v>0</v>
      </c>
      <c r="C51" s="180">
        <f t="shared" si="10"/>
        <v>0</v>
      </c>
      <c r="D51" s="180">
        <f t="shared" si="10"/>
        <v>5.1543624161073822</v>
      </c>
      <c r="E51" s="180">
        <f t="shared" si="10"/>
        <v>0</v>
      </c>
      <c r="F51" s="180">
        <f t="shared" si="10"/>
        <v>0</v>
      </c>
      <c r="G51" s="180">
        <f t="shared" si="10"/>
        <v>4.4026845637583891</v>
      </c>
      <c r="H51" s="180">
        <f t="shared" si="10"/>
        <v>6.0939597315436247</v>
      </c>
      <c r="I51" s="180">
        <f t="shared" si="10"/>
        <v>2.7651006711409396</v>
      </c>
      <c r="J51" s="180">
        <f t="shared" si="10"/>
        <v>2.1476510067114094</v>
      </c>
      <c r="K51" s="180">
        <f t="shared" si="10"/>
        <v>0.83221476510067105</v>
      </c>
      <c r="L51" s="180">
        <f t="shared" si="10"/>
        <v>0.96644295302013417</v>
      </c>
      <c r="M51" s="180">
        <f t="shared" si="10"/>
        <v>2.7651006711409396</v>
      </c>
      <c r="N51" s="180">
        <f t="shared" si="10"/>
        <v>1.7986577181208052</v>
      </c>
      <c r="O51" s="180">
        <f t="shared" si="10"/>
        <v>14.872483221476509</v>
      </c>
      <c r="P51" s="180">
        <f t="shared" si="10"/>
        <v>9.4765100671140932</v>
      </c>
      <c r="Q51" s="180">
        <f t="shared" si="10"/>
        <v>27.033557046979865</v>
      </c>
      <c r="R51" s="180">
        <f t="shared" si="10"/>
        <v>17.718120805369129</v>
      </c>
      <c r="S51" s="180">
        <f t="shared" si="10"/>
        <v>1.7449664429530201</v>
      </c>
      <c r="T51" s="180">
        <f t="shared" si="10"/>
        <v>2.2281879194630871</v>
      </c>
      <c r="U51" s="180">
        <f t="shared" si="10"/>
        <v>0</v>
      </c>
      <c r="V51" s="180">
        <f t="shared" si="10"/>
        <v>0</v>
      </c>
      <c r="W51" s="206">
        <f t="shared" si="10"/>
        <v>100</v>
      </c>
    </row>
    <row r="52" spans="1:23">
      <c r="A52" s="171" t="s">
        <v>5</v>
      </c>
      <c r="B52" s="180">
        <f t="shared" ref="B52:W52" si="11">B19/$W19*100</f>
        <v>4.594638057387029E-3</v>
      </c>
      <c r="C52" s="180">
        <f t="shared" si="11"/>
        <v>0</v>
      </c>
      <c r="D52" s="180">
        <f t="shared" si="11"/>
        <v>1.4542029451629948</v>
      </c>
      <c r="E52" s="180">
        <f t="shared" si="11"/>
        <v>3.9054423487789751E-2</v>
      </c>
      <c r="F52" s="180">
        <f t="shared" si="11"/>
        <v>4.8243699602563812E-2</v>
      </c>
      <c r="G52" s="180">
        <f t="shared" si="11"/>
        <v>0.68230375152197387</v>
      </c>
      <c r="H52" s="180">
        <f t="shared" si="11"/>
        <v>9.6004962209101965</v>
      </c>
      <c r="I52" s="180">
        <f t="shared" si="11"/>
        <v>2.4190769372142711</v>
      </c>
      <c r="J52" s="180">
        <f t="shared" si="11"/>
        <v>12.47214500677709</v>
      </c>
      <c r="K52" s="180">
        <f t="shared" si="11"/>
        <v>6.602494888465162</v>
      </c>
      <c r="L52" s="180">
        <f t="shared" si="11"/>
        <v>4.4453123205219516</v>
      </c>
      <c r="M52" s="180">
        <f t="shared" si="11"/>
        <v>1.339336993728319</v>
      </c>
      <c r="N52" s="180">
        <f t="shared" si="11"/>
        <v>7.8889935445335286</v>
      </c>
      <c r="O52" s="180">
        <f t="shared" si="11"/>
        <v>8.82400238921179</v>
      </c>
      <c r="P52" s="180">
        <f t="shared" si="11"/>
        <v>9.8991476946403552</v>
      </c>
      <c r="Q52" s="180">
        <f t="shared" si="11"/>
        <v>16.646373681913207</v>
      </c>
      <c r="R52" s="180">
        <f t="shared" si="11"/>
        <v>9.6211720921684396</v>
      </c>
      <c r="S52" s="180">
        <f t="shared" si="11"/>
        <v>1.4404190309908338</v>
      </c>
      <c r="T52" s="180">
        <f t="shared" si="11"/>
        <v>5.8420822899676077</v>
      </c>
      <c r="U52" s="180">
        <f t="shared" si="11"/>
        <v>0.22054262675457742</v>
      </c>
      <c r="V52" s="180">
        <f t="shared" si="11"/>
        <v>0.5100048243699602</v>
      </c>
      <c r="W52" s="206">
        <f t="shared" si="11"/>
        <v>100</v>
      </c>
    </row>
    <row r="53" spans="1:23">
      <c r="A53" s="171" t="s">
        <v>16</v>
      </c>
      <c r="B53" s="180">
        <f t="shared" ref="B53:W53" si="12">B20/$W20*100</f>
        <v>0</v>
      </c>
      <c r="C53" s="180">
        <f t="shared" si="12"/>
        <v>0</v>
      </c>
      <c r="D53" s="180">
        <f t="shared" si="12"/>
        <v>0.78751330258957064</v>
      </c>
      <c r="E53" s="180">
        <f t="shared" si="12"/>
        <v>0.11351543100390209</v>
      </c>
      <c r="F53" s="180">
        <f t="shared" si="12"/>
        <v>0</v>
      </c>
      <c r="G53" s="180">
        <f t="shared" si="12"/>
        <v>1.1067754522880453</v>
      </c>
      <c r="H53" s="180">
        <f t="shared" si="12"/>
        <v>9.7552323518978348</v>
      </c>
      <c r="I53" s="180">
        <f t="shared" si="12"/>
        <v>2.2844980489535294</v>
      </c>
      <c r="J53" s="180">
        <f t="shared" si="12"/>
        <v>1.4757006030507271</v>
      </c>
      <c r="K53" s="180">
        <f t="shared" si="12"/>
        <v>0.26959914863426748</v>
      </c>
      <c r="L53" s="180">
        <f t="shared" si="12"/>
        <v>0.83008158921603403</v>
      </c>
      <c r="M53" s="180">
        <f t="shared" si="12"/>
        <v>0.83008158921603403</v>
      </c>
      <c r="N53" s="180">
        <f t="shared" si="12"/>
        <v>1.3834693153600568</v>
      </c>
      <c r="O53" s="180">
        <f t="shared" si="12"/>
        <v>16.594537069882936</v>
      </c>
      <c r="P53" s="180">
        <f t="shared" si="12"/>
        <v>5.9311812699538846</v>
      </c>
      <c r="Q53" s="180">
        <f t="shared" si="12"/>
        <v>16.906704505143669</v>
      </c>
      <c r="R53" s="180">
        <f t="shared" si="12"/>
        <v>39.148634267470733</v>
      </c>
      <c r="S53" s="180">
        <f t="shared" si="12"/>
        <v>1.5608371763036537</v>
      </c>
      <c r="T53" s="180">
        <f t="shared" si="12"/>
        <v>0.97197587797091167</v>
      </c>
      <c r="U53" s="180">
        <f t="shared" si="12"/>
        <v>4.9663001064207159E-2</v>
      </c>
      <c r="V53" s="180">
        <f t="shared" si="12"/>
        <v>0</v>
      </c>
      <c r="W53" s="206">
        <f t="shared" si="12"/>
        <v>100</v>
      </c>
    </row>
    <row r="54" spans="1:23" ht="12" customHeight="1">
      <c r="A54" s="171" t="s">
        <v>17</v>
      </c>
      <c r="B54" s="180">
        <f t="shared" ref="B54:W54" si="13">B21/$W21*100</f>
        <v>0</v>
      </c>
      <c r="C54" s="180">
        <f t="shared" si="13"/>
        <v>0</v>
      </c>
      <c r="D54" s="180">
        <f t="shared" si="13"/>
        <v>8.7765089722675373</v>
      </c>
      <c r="E54" s="180">
        <f t="shared" si="13"/>
        <v>0</v>
      </c>
      <c r="F54" s="180">
        <f t="shared" si="13"/>
        <v>0</v>
      </c>
      <c r="G54" s="180">
        <f t="shared" si="13"/>
        <v>0.91353996737357257</v>
      </c>
      <c r="H54" s="180">
        <f t="shared" si="13"/>
        <v>5.024469820554649</v>
      </c>
      <c r="I54" s="180">
        <f t="shared" si="13"/>
        <v>3.588907014681892</v>
      </c>
      <c r="J54" s="180">
        <f t="shared" si="13"/>
        <v>1.2398042414355628</v>
      </c>
      <c r="K54" s="180">
        <f t="shared" si="13"/>
        <v>2.1859706362153344</v>
      </c>
      <c r="L54" s="180">
        <f t="shared" si="13"/>
        <v>0.71778140293637849</v>
      </c>
      <c r="M54" s="180">
        <f t="shared" si="13"/>
        <v>0.9461663947797716</v>
      </c>
      <c r="N54" s="180">
        <f t="shared" si="13"/>
        <v>2.7406199021207178</v>
      </c>
      <c r="O54" s="180">
        <f t="shared" si="13"/>
        <v>7.6019575856443717</v>
      </c>
      <c r="P54" s="180">
        <f t="shared" si="13"/>
        <v>17.096247960848288</v>
      </c>
      <c r="Q54" s="180">
        <f t="shared" si="13"/>
        <v>24.306688417618272</v>
      </c>
      <c r="R54" s="180">
        <f t="shared" si="13"/>
        <v>21.533442088091352</v>
      </c>
      <c r="S54" s="180">
        <f t="shared" si="13"/>
        <v>1.2071778140293639</v>
      </c>
      <c r="T54" s="180">
        <f t="shared" si="13"/>
        <v>2.1207177814029365</v>
      </c>
      <c r="U54" s="180">
        <f t="shared" si="13"/>
        <v>0</v>
      </c>
      <c r="V54" s="180">
        <f t="shared" si="13"/>
        <v>0</v>
      </c>
      <c r="W54" s="206">
        <f t="shared" si="13"/>
        <v>100</v>
      </c>
    </row>
    <row r="55" spans="1:23" ht="12" customHeight="1">
      <c r="A55" s="171" t="s">
        <v>24</v>
      </c>
      <c r="B55" s="180">
        <f t="shared" ref="B55:W55" si="14">B22/$W22*100</f>
        <v>7.980209081477934E-3</v>
      </c>
      <c r="C55" s="180">
        <f t="shared" si="14"/>
        <v>0</v>
      </c>
      <c r="D55" s="180">
        <f t="shared" si="14"/>
        <v>1.2090016758439071</v>
      </c>
      <c r="E55" s="180">
        <f t="shared" si="14"/>
        <v>7.980209081477934E-3</v>
      </c>
      <c r="F55" s="180">
        <f t="shared" si="14"/>
        <v>6.7831777192562448E-2</v>
      </c>
      <c r="G55" s="180">
        <f t="shared" si="14"/>
        <v>1.2927938711994253</v>
      </c>
      <c r="H55" s="180">
        <f t="shared" si="14"/>
        <v>7.3537626685819175</v>
      </c>
      <c r="I55" s="180">
        <f t="shared" si="14"/>
        <v>8.8540419758997686</v>
      </c>
      <c r="J55" s="180">
        <f t="shared" si="14"/>
        <v>1.6159923389992819</v>
      </c>
      <c r="K55" s="180">
        <f t="shared" si="14"/>
        <v>1.1890511531402124</v>
      </c>
      <c r="L55" s="180">
        <f t="shared" si="14"/>
        <v>7.5931689410262546</v>
      </c>
      <c r="M55" s="180">
        <f t="shared" si="14"/>
        <v>1.3765860665549439</v>
      </c>
      <c r="N55" s="180">
        <f t="shared" si="14"/>
        <v>6.3801771606416091</v>
      </c>
      <c r="O55" s="180">
        <f t="shared" si="14"/>
        <v>6.8310589737451117</v>
      </c>
      <c r="P55" s="180">
        <f t="shared" si="14"/>
        <v>23.741122017396858</v>
      </c>
      <c r="Q55" s="180">
        <f t="shared" si="14"/>
        <v>15.529486872556062</v>
      </c>
      <c r="R55" s="180">
        <f t="shared" si="14"/>
        <v>12.329423030883408</v>
      </c>
      <c r="S55" s="180">
        <f t="shared" si="14"/>
        <v>1.4803287846141568</v>
      </c>
      <c r="T55" s="180">
        <f t="shared" si="14"/>
        <v>3.0564200782060489</v>
      </c>
      <c r="U55" s="180">
        <f t="shared" si="14"/>
        <v>5.5861463570345542E-2</v>
      </c>
      <c r="V55" s="180">
        <f t="shared" si="14"/>
        <v>2.7930731785172771E-2</v>
      </c>
      <c r="W55" s="206">
        <f t="shared" si="14"/>
        <v>100</v>
      </c>
    </row>
    <row r="56" spans="1:23" ht="12" customHeight="1">
      <c r="A56" s="171" t="s">
        <v>28</v>
      </c>
      <c r="B56" s="180">
        <f t="shared" ref="B56:W56" si="15">B23/$W23*100</f>
        <v>0</v>
      </c>
      <c r="C56" s="180">
        <f t="shared" si="15"/>
        <v>0</v>
      </c>
      <c r="D56" s="180">
        <f t="shared" si="15"/>
        <v>0.75649034328614828</v>
      </c>
      <c r="E56" s="180">
        <f t="shared" si="15"/>
        <v>1.1461974898274973E-2</v>
      </c>
      <c r="F56" s="180">
        <f t="shared" si="15"/>
        <v>8.5964811737062295E-3</v>
      </c>
      <c r="G56" s="180">
        <f t="shared" si="15"/>
        <v>1.0229812596710413</v>
      </c>
      <c r="H56" s="180">
        <f t="shared" si="15"/>
        <v>3.550346724740673</v>
      </c>
      <c r="I56" s="180">
        <f t="shared" si="15"/>
        <v>19.61143905094848</v>
      </c>
      <c r="J56" s="180">
        <f t="shared" si="15"/>
        <v>4.8885322941142757</v>
      </c>
      <c r="K56" s="180">
        <f t="shared" si="15"/>
        <v>7.9230901484325749</v>
      </c>
      <c r="L56" s="180">
        <f t="shared" si="15"/>
        <v>2.5732133646627315</v>
      </c>
      <c r="M56" s="180">
        <f t="shared" si="15"/>
        <v>0.98286434752707896</v>
      </c>
      <c r="N56" s="180">
        <f t="shared" si="15"/>
        <v>6.037595277666342</v>
      </c>
      <c r="O56" s="180">
        <f t="shared" si="15"/>
        <v>6.7711616711559399</v>
      </c>
      <c r="P56" s="180">
        <f t="shared" si="15"/>
        <v>26.213536592354863</v>
      </c>
      <c r="Q56" s="180">
        <f t="shared" si="15"/>
        <v>5.845607198120236</v>
      </c>
      <c r="R56" s="180">
        <f t="shared" si="15"/>
        <v>6.3442031061951978</v>
      </c>
      <c r="S56" s="180">
        <f t="shared" si="15"/>
        <v>3.8999369591380595</v>
      </c>
      <c r="T56" s="180">
        <f t="shared" si="15"/>
        <v>3.4557854318299044</v>
      </c>
      <c r="U56" s="180">
        <f t="shared" si="15"/>
        <v>3.4385924694824918E-2</v>
      </c>
      <c r="V56" s="180">
        <f t="shared" si="15"/>
        <v>6.8771849389649836E-2</v>
      </c>
      <c r="W56" s="206">
        <f t="shared" si="15"/>
        <v>100</v>
      </c>
    </row>
    <row r="57" spans="1:23" ht="12" customHeight="1">
      <c r="A57" s="171" t="s">
        <v>177</v>
      </c>
      <c r="B57" s="180">
        <f t="shared" ref="B57:W57" si="16">B24/$W24*100</f>
        <v>0</v>
      </c>
      <c r="C57" s="180">
        <f t="shared" si="16"/>
        <v>0</v>
      </c>
      <c r="D57" s="180">
        <f t="shared" si="16"/>
        <v>9.8548058603245517E-2</v>
      </c>
      <c r="E57" s="180">
        <f t="shared" si="16"/>
        <v>1.6786019315419485</v>
      </c>
      <c r="F57" s="180">
        <f t="shared" si="16"/>
        <v>0.17081663491229224</v>
      </c>
      <c r="G57" s="180">
        <f t="shared" si="16"/>
        <v>0.47960055186912814</v>
      </c>
      <c r="H57" s="180">
        <f t="shared" si="16"/>
        <v>1.8165692135864924</v>
      </c>
      <c r="I57" s="180">
        <f t="shared" si="16"/>
        <v>0.41390184613363118</v>
      </c>
      <c r="J57" s="180">
        <f t="shared" si="16"/>
        <v>2.0333749425136323</v>
      </c>
      <c r="K57" s="180">
        <f t="shared" si="16"/>
        <v>1.0544642270547271</v>
      </c>
      <c r="L57" s="180">
        <f t="shared" si="16"/>
        <v>35.671112279088099</v>
      </c>
      <c r="M57" s="180">
        <f t="shared" si="16"/>
        <v>0.29564417580973656</v>
      </c>
      <c r="N57" s="180">
        <f t="shared" si="16"/>
        <v>3.18967216345838</v>
      </c>
      <c r="O57" s="180">
        <f t="shared" si="16"/>
        <v>10.367255765061428</v>
      </c>
      <c r="P57" s="180">
        <f t="shared" si="16"/>
        <v>26.207213717889761</v>
      </c>
      <c r="Q57" s="180">
        <f t="shared" si="16"/>
        <v>5.3938637408843046</v>
      </c>
      <c r="R57" s="180">
        <f t="shared" si="16"/>
        <v>5.8866040339005314</v>
      </c>
      <c r="S57" s="180">
        <f t="shared" si="16"/>
        <v>0.81466395112016288</v>
      </c>
      <c r="T57" s="180">
        <f t="shared" si="16"/>
        <v>4.4280927665724983</v>
      </c>
      <c r="U57" s="180">
        <f t="shared" si="16"/>
        <v>0</v>
      </c>
      <c r="V57" s="180">
        <f t="shared" si="16"/>
        <v>0</v>
      </c>
      <c r="W57" s="206">
        <f t="shared" si="16"/>
        <v>100</v>
      </c>
    </row>
    <row r="58" spans="1:23" ht="12" customHeight="1">
      <c r="A58" s="171" t="s">
        <v>18</v>
      </c>
      <c r="B58" s="180">
        <f t="shared" ref="B58:W58" si="17">B25/$W25*100</f>
        <v>0</v>
      </c>
      <c r="C58" s="180">
        <f t="shared" si="17"/>
        <v>0</v>
      </c>
      <c r="D58" s="180">
        <f t="shared" si="17"/>
        <v>0.52537160430548435</v>
      </c>
      <c r="E58" s="180">
        <f t="shared" si="17"/>
        <v>1.9220912352639674E-2</v>
      </c>
      <c r="F58" s="180">
        <f t="shared" si="17"/>
        <v>1.7683239364428498</v>
      </c>
      <c r="G58" s="180">
        <f t="shared" si="17"/>
        <v>3.0518537502135659</v>
      </c>
      <c r="H58" s="180">
        <f t="shared" si="17"/>
        <v>5.4587391081496666</v>
      </c>
      <c r="I58" s="180">
        <f t="shared" si="17"/>
        <v>5.2024602767811379</v>
      </c>
      <c r="J58" s="180">
        <f t="shared" si="17"/>
        <v>1.518452075858534</v>
      </c>
      <c r="K58" s="180">
        <f t="shared" si="17"/>
        <v>22.680676576114813</v>
      </c>
      <c r="L58" s="180">
        <f t="shared" si="17"/>
        <v>1.0229796685460448</v>
      </c>
      <c r="M58" s="180">
        <f t="shared" si="17"/>
        <v>0.78592174953015548</v>
      </c>
      <c r="N58" s="180">
        <f t="shared" si="17"/>
        <v>2.1570134973517856</v>
      </c>
      <c r="O58" s="180">
        <f t="shared" si="17"/>
        <v>4.9760806424056039</v>
      </c>
      <c r="P58" s="180">
        <f t="shared" si="17"/>
        <v>26.232274047497011</v>
      </c>
      <c r="Q58" s="180">
        <f t="shared" si="17"/>
        <v>9.644626687168973</v>
      </c>
      <c r="R58" s="180">
        <f t="shared" si="17"/>
        <v>9.6360840594566888</v>
      </c>
      <c r="S58" s="180">
        <f t="shared" si="17"/>
        <v>0.86707671279685639</v>
      </c>
      <c r="T58" s="180">
        <f t="shared" si="17"/>
        <v>4.3674184179053475</v>
      </c>
      <c r="U58" s="180">
        <f t="shared" si="17"/>
        <v>3.630616777720827E-2</v>
      </c>
      <c r="V58" s="180">
        <f t="shared" si="17"/>
        <v>4.9120109345634717E-2</v>
      </c>
      <c r="W58" s="206">
        <f t="shared" si="17"/>
        <v>100</v>
      </c>
    </row>
    <row r="59" spans="1:23" ht="12" customHeight="1">
      <c r="A59" s="171" t="s">
        <v>19</v>
      </c>
      <c r="B59" s="180">
        <f t="shared" ref="B59:W59" si="18">B26/$W26*100</f>
        <v>2.4680185924067295E-2</v>
      </c>
      <c r="C59" s="180">
        <f t="shared" si="18"/>
        <v>0</v>
      </c>
      <c r="D59" s="180">
        <f t="shared" si="18"/>
        <v>4.6316482250832962</v>
      </c>
      <c r="E59" s="180">
        <f t="shared" si="18"/>
        <v>0</v>
      </c>
      <c r="F59" s="180">
        <f t="shared" si="18"/>
        <v>0.37431615318168732</v>
      </c>
      <c r="G59" s="180">
        <f t="shared" si="18"/>
        <v>1.6741392785158979</v>
      </c>
      <c r="H59" s="180">
        <f t="shared" si="18"/>
        <v>10.423265188597753</v>
      </c>
      <c r="I59" s="180">
        <f t="shared" si="18"/>
        <v>0.6211180124223602</v>
      </c>
      <c r="J59" s="180">
        <f t="shared" si="18"/>
        <v>4.1503845995639832</v>
      </c>
      <c r="K59" s="180">
        <f t="shared" si="18"/>
        <v>1.542511620254206</v>
      </c>
      <c r="L59" s="180">
        <f t="shared" si="18"/>
        <v>1.715272921722677</v>
      </c>
      <c r="M59" s="180">
        <f t="shared" si="18"/>
        <v>2.2582370120521578</v>
      </c>
      <c r="N59" s="180">
        <f t="shared" si="18"/>
        <v>6.5649294558019005</v>
      </c>
      <c r="O59" s="180">
        <f t="shared" si="18"/>
        <v>11.583233927028918</v>
      </c>
      <c r="P59" s="180">
        <f t="shared" si="18"/>
        <v>6.6965571140635918</v>
      </c>
      <c r="Q59" s="180">
        <f t="shared" si="18"/>
        <v>21.38949446752499</v>
      </c>
      <c r="R59" s="180">
        <f t="shared" si="18"/>
        <v>21.599276047879563</v>
      </c>
      <c r="S59" s="180">
        <f t="shared" si="18"/>
        <v>1.3450701328616677</v>
      </c>
      <c r="T59" s="180">
        <f t="shared" si="18"/>
        <v>2.492698778330797</v>
      </c>
      <c r="U59" s="180">
        <f t="shared" si="18"/>
        <v>0.63757146970507173</v>
      </c>
      <c r="V59" s="180">
        <f t="shared" si="18"/>
        <v>0.27559540948541811</v>
      </c>
      <c r="W59" s="206">
        <f t="shared" si="18"/>
        <v>100</v>
      </c>
    </row>
    <row r="60" spans="1:23" ht="12" customHeight="1">
      <c r="A60" s="171" t="s">
        <v>20</v>
      </c>
      <c r="B60" s="180">
        <f t="shared" ref="B60:W60" si="19">B27/$W27*100</f>
        <v>0.48302872062663182</v>
      </c>
      <c r="C60" s="180">
        <f t="shared" si="19"/>
        <v>0</v>
      </c>
      <c r="D60" s="180">
        <f t="shared" si="19"/>
        <v>0.79634464751958223</v>
      </c>
      <c r="E60" s="180">
        <f t="shared" si="19"/>
        <v>0</v>
      </c>
      <c r="F60" s="180">
        <f t="shared" si="19"/>
        <v>0</v>
      </c>
      <c r="G60" s="180">
        <f t="shared" si="19"/>
        <v>10.417754569190601</v>
      </c>
      <c r="H60" s="180">
        <f t="shared" si="19"/>
        <v>7.4281984334203663</v>
      </c>
      <c r="I60" s="180">
        <f t="shared" si="19"/>
        <v>6.5274151436031339E-2</v>
      </c>
      <c r="J60" s="180">
        <f t="shared" si="19"/>
        <v>2.3759791122715406</v>
      </c>
      <c r="K60" s="180">
        <f t="shared" si="19"/>
        <v>5.7180156657963446</v>
      </c>
      <c r="L60" s="180">
        <f t="shared" si="19"/>
        <v>9.1253263707571808</v>
      </c>
      <c r="M60" s="180">
        <f t="shared" si="19"/>
        <v>3.9295039164490864</v>
      </c>
      <c r="N60" s="180">
        <f t="shared" si="19"/>
        <v>15.287206266318536</v>
      </c>
      <c r="O60" s="180">
        <f t="shared" si="19"/>
        <v>2.6631853785900783</v>
      </c>
      <c r="P60" s="180">
        <f t="shared" si="19"/>
        <v>6.5274151436031342</v>
      </c>
      <c r="Q60" s="180">
        <f t="shared" si="19"/>
        <v>13.198433420365536</v>
      </c>
      <c r="R60" s="180">
        <f t="shared" si="19"/>
        <v>16.866840731070496</v>
      </c>
      <c r="S60" s="180">
        <f t="shared" si="19"/>
        <v>1.370757180156658</v>
      </c>
      <c r="T60" s="180">
        <f t="shared" si="19"/>
        <v>3.2245430809399478</v>
      </c>
      <c r="U60" s="180">
        <f t="shared" si="19"/>
        <v>0.1566579634464752</v>
      </c>
      <c r="V60" s="180">
        <f t="shared" si="19"/>
        <v>0.36553524804177545</v>
      </c>
      <c r="W60" s="206">
        <f t="shared" si="19"/>
        <v>100</v>
      </c>
    </row>
    <row r="61" spans="1:23" ht="12" customHeight="1">
      <c r="A61" s="171" t="s">
        <v>40</v>
      </c>
      <c r="B61" s="180">
        <f t="shared" ref="B61:W61" si="20">B28/$W28*100</f>
        <v>1.1870845204178538E-2</v>
      </c>
      <c r="C61" s="180">
        <f t="shared" si="20"/>
        <v>0</v>
      </c>
      <c r="D61" s="180">
        <f t="shared" si="20"/>
        <v>0.86657169990503324</v>
      </c>
      <c r="E61" s="180">
        <f t="shared" si="20"/>
        <v>0</v>
      </c>
      <c r="F61" s="180">
        <f t="shared" si="20"/>
        <v>3.9569484013928461E-3</v>
      </c>
      <c r="G61" s="180">
        <f t="shared" si="20"/>
        <v>5.1915163026274138</v>
      </c>
      <c r="H61" s="180">
        <f t="shared" si="20"/>
        <v>10.276194998417221</v>
      </c>
      <c r="I61" s="180">
        <f t="shared" si="20"/>
        <v>0.39965178854067746</v>
      </c>
      <c r="J61" s="180">
        <f t="shared" si="20"/>
        <v>2.1644507755618867</v>
      </c>
      <c r="K61" s="180">
        <f t="shared" si="20"/>
        <v>4.2339347894903447</v>
      </c>
      <c r="L61" s="180">
        <f t="shared" si="20"/>
        <v>0.98923710034821144</v>
      </c>
      <c r="M61" s="180">
        <f t="shared" si="20"/>
        <v>1.7885406774295662</v>
      </c>
      <c r="N61" s="180">
        <f t="shared" si="20"/>
        <v>5.3260525482747703</v>
      </c>
      <c r="O61" s="180">
        <f t="shared" si="20"/>
        <v>8.9981006647673318</v>
      </c>
      <c r="P61" s="180">
        <f t="shared" si="20"/>
        <v>4.3961696739474521</v>
      </c>
      <c r="Q61" s="180">
        <f t="shared" si="20"/>
        <v>17.972459639126306</v>
      </c>
      <c r="R61" s="180">
        <f t="shared" si="20"/>
        <v>34.298828743273184</v>
      </c>
      <c r="S61" s="180">
        <f t="shared" si="20"/>
        <v>1.0802469135802468</v>
      </c>
      <c r="T61" s="180">
        <f t="shared" si="20"/>
        <v>1.7806267806267806</v>
      </c>
      <c r="U61" s="180">
        <f t="shared" si="20"/>
        <v>5.5397277619499835E-2</v>
      </c>
      <c r="V61" s="180">
        <f t="shared" si="20"/>
        <v>0.16619183285849953</v>
      </c>
      <c r="W61" s="206">
        <f t="shared" si="20"/>
        <v>100</v>
      </c>
    </row>
    <row r="62" spans="1:23" ht="12" customHeight="1">
      <c r="A62" s="171" t="s">
        <v>41</v>
      </c>
      <c r="B62" s="180">
        <f t="shared" ref="B62:W62" si="21">B29/$W29*100</f>
        <v>7.6306753147653561E-3</v>
      </c>
      <c r="C62" s="180">
        <f t="shared" si="21"/>
        <v>0</v>
      </c>
      <c r="D62" s="180">
        <f t="shared" si="21"/>
        <v>0.68676077832888216</v>
      </c>
      <c r="E62" s="180">
        <f t="shared" si="21"/>
        <v>0</v>
      </c>
      <c r="F62" s="180">
        <f t="shared" si="21"/>
        <v>3.6779855017169014</v>
      </c>
      <c r="G62" s="180">
        <f t="shared" si="21"/>
        <v>0.62571537581075931</v>
      </c>
      <c r="H62" s="180">
        <f t="shared" si="21"/>
        <v>8.1953452880579931</v>
      </c>
      <c r="I62" s="180">
        <f t="shared" si="21"/>
        <v>1.2361694009919879</v>
      </c>
      <c r="J62" s="180">
        <f t="shared" si="21"/>
        <v>3.0827928271652043</v>
      </c>
      <c r="K62" s="180">
        <f t="shared" si="21"/>
        <v>5.3262113697062192</v>
      </c>
      <c r="L62" s="180">
        <f t="shared" si="21"/>
        <v>3.120946203739031</v>
      </c>
      <c r="M62" s="180">
        <f t="shared" si="21"/>
        <v>1.2056466997329265</v>
      </c>
      <c r="N62" s="180">
        <f t="shared" si="21"/>
        <v>9.5841281953452881</v>
      </c>
      <c r="O62" s="180">
        <f t="shared" si="21"/>
        <v>28.584509729111023</v>
      </c>
      <c r="P62" s="180">
        <f t="shared" si="21"/>
        <v>4.2655475009538346</v>
      </c>
      <c r="Q62" s="180">
        <f t="shared" si="21"/>
        <v>15.459748187714611</v>
      </c>
      <c r="R62" s="180">
        <f t="shared" si="21"/>
        <v>8.9813048454788262</v>
      </c>
      <c r="S62" s="180">
        <f t="shared" si="21"/>
        <v>0.99961846623426165</v>
      </c>
      <c r="T62" s="180">
        <f t="shared" si="21"/>
        <v>3.6093094238840133</v>
      </c>
      <c r="U62" s="180">
        <f t="shared" si="21"/>
        <v>0.47310186951545208</v>
      </c>
      <c r="V62" s="180">
        <f t="shared" si="21"/>
        <v>0.87752766119801595</v>
      </c>
      <c r="W62" s="206">
        <f t="shared" si="21"/>
        <v>100</v>
      </c>
    </row>
    <row r="63" spans="1:23" ht="12" customHeight="1">
      <c r="A63" s="171" t="s">
        <v>150</v>
      </c>
      <c r="B63" s="180">
        <f t="shared" ref="B63:W63" si="22">B30/$W30*100</f>
        <v>0.15368852459016394</v>
      </c>
      <c r="C63" s="180">
        <f t="shared" si="22"/>
        <v>0.10245901639344263</v>
      </c>
      <c r="D63" s="180">
        <f t="shared" si="22"/>
        <v>14.08811475409836</v>
      </c>
      <c r="E63" s="180">
        <f t="shared" si="22"/>
        <v>0.35860655737704916</v>
      </c>
      <c r="F63" s="180">
        <f t="shared" si="22"/>
        <v>0</v>
      </c>
      <c r="G63" s="180">
        <f t="shared" si="22"/>
        <v>0.66598360655737698</v>
      </c>
      <c r="H63" s="180">
        <f t="shared" si="22"/>
        <v>23.155737704918032</v>
      </c>
      <c r="I63" s="180">
        <f t="shared" si="22"/>
        <v>0.66598360655737698</v>
      </c>
      <c r="J63" s="180">
        <f t="shared" si="22"/>
        <v>0.20491803278688525</v>
      </c>
      <c r="K63" s="180">
        <f t="shared" si="22"/>
        <v>12.5</v>
      </c>
      <c r="L63" s="180">
        <f t="shared" si="22"/>
        <v>4.2520491803278686</v>
      </c>
      <c r="M63" s="180">
        <f t="shared" si="22"/>
        <v>0.20491803278688525</v>
      </c>
      <c r="N63" s="180">
        <f t="shared" si="22"/>
        <v>19.723360655737704</v>
      </c>
      <c r="O63" s="180">
        <f t="shared" si="22"/>
        <v>3.637295081967213</v>
      </c>
      <c r="P63" s="180">
        <f t="shared" si="22"/>
        <v>0</v>
      </c>
      <c r="Q63" s="180">
        <f t="shared" si="22"/>
        <v>5.4303278688524586</v>
      </c>
      <c r="R63" s="180">
        <f t="shared" si="22"/>
        <v>0.25614754098360654</v>
      </c>
      <c r="S63" s="180">
        <f t="shared" si="22"/>
        <v>0.92213114754098358</v>
      </c>
      <c r="T63" s="180">
        <f t="shared" si="22"/>
        <v>10.706967213114755</v>
      </c>
      <c r="U63" s="180">
        <f t="shared" si="22"/>
        <v>2.3565573770491803</v>
      </c>
      <c r="V63" s="180">
        <f t="shared" si="22"/>
        <v>0.61475409836065575</v>
      </c>
      <c r="W63" s="206">
        <f t="shared" si="22"/>
        <v>100</v>
      </c>
    </row>
    <row r="64" spans="1:23">
      <c r="A64" s="248" t="s">
        <v>21</v>
      </c>
      <c r="B64" s="436">
        <f t="shared" ref="B64:W64" si="23">B31/$W31*100</f>
        <v>2.3787387398592656E-2</v>
      </c>
      <c r="C64" s="436">
        <f t="shared" si="23"/>
        <v>1.2437849620179168E-2</v>
      </c>
      <c r="D64" s="436">
        <f t="shared" si="23"/>
        <v>2.5281484084216679</v>
      </c>
      <c r="E64" s="436">
        <f t="shared" si="23"/>
        <v>0.67957300862253922</v>
      </c>
      <c r="F64" s="436">
        <f t="shared" si="23"/>
        <v>0.54539970584485653</v>
      </c>
      <c r="G64" s="436">
        <f t="shared" si="23"/>
        <v>2.0130659610259984</v>
      </c>
      <c r="H64" s="436">
        <f t="shared" si="23"/>
        <v>8.4404802253738342</v>
      </c>
      <c r="I64" s="436">
        <f t="shared" si="23"/>
        <v>5.2069502703677566</v>
      </c>
      <c r="J64" s="436">
        <f t="shared" si="23"/>
        <v>3.8338116722999764</v>
      </c>
      <c r="K64" s="436">
        <f t="shared" si="23"/>
        <v>5.2621432280573011</v>
      </c>
      <c r="L64" s="436">
        <f t="shared" si="23"/>
        <v>8.0567725645913075</v>
      </c>
      <c r="M64" s="436">
        <f t="shared" si="23"/>
        <v>0.94838603353866147</v>
      </c>
      <c r="N64" s="436">
        <f t="shared" si="23"/>
        <v>6.5314257817965853</v>
      </c>
      <c r="O64" s="436">
        <f t="shared" si="23"/>
        <v>10.376586991874975</v>
      </c>
      <c r="P64" s="436">
        <f t="shared" si="23"/>
        <v>16.501450564211954</v>
      </c>
      <c r="Q64" s="436">
        <f t="shared" si="23"/>
        <v>11.213809744433286</v>
      </c>
      <c r="R64" s="436">
        <f t="shared" si="23"/>
        <v>11.702928180746831</v>
      </c>
      <c r="S64" s="436">
        <f t="shared" si="23"/>
        <v>1.7128473658189234</v>
      </c>
      <c r="T64" s="436">
        <f t="shared" si="23"/>
        <v>3.8997322752869255</v>
      </c>
      <c r="U64" s="436">
        <f t="shared" si="23"/>
        <v>8.5976635499488488E-2</v>
      </c>
      <c r="V64" s="436">
        <f t="shared" si="23"/>
        <v>0.42428614516836183</v>
      </c>
      <c r="W64" s="437">
        <f t="shared" si="23"/>
        <v>100</v>
      </c>
    </row>
    <row r="65" spans="1:24">
      <c r="A65" s="248" t="s">
        <v>38</v>
      </c>
      <c r="B65" s="436">
        <f t="shared" ref="B65:W65" si="24">B32/$W32*100</f>
        <v>0.59297189572400633</v>
      </c>
      <c r="C65" s="436">
        <f t="shared" si="24"/>
        <v>2.0186630801475702E-2</v>
      </c>
      <c r="D65" s="436">
        <f t="shared" si="24"/>
        <v>14.289351676861054</v>
      </c>
      <c r="E65" s="436">
        <f t="shared" si="24"/>
        <v>0.37806319661529181</v>
      </c>
      <c r="F65" s="436">
        <f t="shared" si="24"/>
        <v>0.76393521337601045</v>
      </c>
      <c r="G65" s="436">
        <f t="shared" si="24"/>
        <v>5.67547540346263</v>
      </c>
      <c r="H65" s="436">
        <f t="shared" si="24"/>
        <v>13.471294694072855</v>
      </c>
      <c r="I65" s="436">
        <f t="shared" si="24"/>
        <v>6.2632137282381057</v>
      </c>
      <c r="J65" s="436">
        <f t="shared" si="24"/>
        <v>2.9979638916833573</v>
      </c>
      <c r="K65" s="436">
        <f t="shared" si="24"/>
        <v>2.7771155049108343</v>
      </c>
      <c r="L65" s="436">
        <f t="shared" si="24"/>
        <v>1.9922460077407007</v>
      </c>
      <c r="M65" s="436">
        <f t="shared" si="24"/>
        <v>0.46072038858018205</v>
      </c>
      <c r="N65" s="436">
        <f t="shared" si="24"/>
        <v>4.8489865563684669</v>
      </c>
      <c r="O65" s="436">
        <f t="shared" si="24"/>
        <v>11.118430726211967</v>
      </c>
      <c r="P65" s="436">
        <f t="shared" si="24"/>
        <v>6.2757161477262624</v>
      </c>
      <c r="Q65" s="436">
        <f t="shared" si="24"/>
        <v>10.015517953225167</v>
      </c>
      <c r="R65" s="436">
        <f t="shared" si="24"/>
        <v>15.458556348529243</v>
      </c>
      <c r="S65" s="436">
        <f t="shared" si="24"/>
        <v>1.1595267190411433</v>
      </c>
      <c r="T65" s="436">
        <f t="shared" si="24"/>
        <v>1.2787773713683794</v>
      </c>
      <c r="U65" s="436">
        <f t="shared" si="24"/>
        <v>0.15846089816384731</v>
      </c>
      <c r="V65" s="436">
        <f t="shared" si="24"/>
        <v>3.4890472990204919E-3</v>
      </c>
      <c r="W65" s="437">
        <f t="shared" si="24"/>
        <v>100</v>
      </c>
    </row>
    <row r="66" spans="1:24">
      <c r="A66" s="248" t="s">
        <v>39</v>
      </c>
      <c r="B66" s="436">
        <f t="shared" ref="B66:W66" si="25">B33/$W33*100</f>
        <v>0.37432815223707144</v>
      </c>
      <c r="C66" s="436">
        <f t="shared" si="25"/>
        <v>0.16378558977338756</v>
      </c>
      <c r="D66" s="436">
        <f t="shared" si="25"/>
        <v>11.26897515979082</v>
      </c>
      <c r="E66" s="436">
        <f t="shared" si="25"/>
        <v>0.52213466008134801</v>
      </c>
      <c r="F66" s="436">
        <f t="shared" si="25"/>
        <v>0.97608585124927361</v>
      </c>
      <c r="G66" s="436">
        <f t="shared" si="25"/>
        <v>5.7334943346891345</v>
      </c>
      <c r="H66" s="436">
        <f t="shared" si="25"/>
        <v>12.378522661243462</v>
      </c>
      <c r="I66" s="436">
        <f t="shared" si="25"/>
        <v>4.8536461359674608</v>
      </c>
      <c r="J66" s="436">
        <f t="shared" si="25"/>
        <v>3.0092424462521792</v>
      </c>
      <c r="K66" s="436">
        <f t="shared" si="25"/>
        <v>1.6527454968041835</v>
      </c>
      <c r="L66" s="436">
        <f t="shared" si="25"/>
        <v>1.6648205984892503</v>
      </c>
      <c r="M66" s="436">
        <f t="shared" si="25"/>
        <v>0.57088901801278324</v>
      </c>
      <c r="N66" s="436">
        <f t="shared" si="25"/>
        <v>2.9169995642068565</v>
      </c>
      <c r="O66" s="436">
        <f t="shared" si="25"/>
        <v>9.0605934049970944</v>
      </c>
      <c r="P66" s="436">
        <f t="shared" si="25"/>
        <v>11.221219494479953</v>
      </c>
      <c r="Q66" s="436">
        <f t="shared" si="25"/>
        <v>12.743227048227773</v>
      </c>
      <c r="R66" s="436">
        <f t="shared" si="25"/>
        <v>17.620660226612433</v>
      </c>
      <c r="S66" s="436">
        <f t="shared" si="25"/>
        <v>1.341698140615921</v>
      </c>
      <c r="T66" s="436">
        <f t="shared" si="25"/>
        <v>1.8402273387565369</v>
      </c>
      <c r="U66" s="436">
        <f t="shared" si="25"/>
        <v>4.1037187681580475E-2</v>
      </c>
      <c r="V66" s="436">
        <f t="shared" si="25"/>
        <v>4.5667489831493317E-2</v>
      </c>
      <c r="W66" s="437">
        <f t="shared" si="25"/>
        <v>100</v>
      </c>
    </row>
    <row r="67" spans="1:24">
      <c r="A67" s="226" t="s">
        <v>71</v>
      </c>
      <c r="B67" s="439">
        <f t="shared" ref="B67:W67" si="26">B34/$W34*100</f>
        <v>0.4468023000973948</v>
      </c>
      <c r="C67" s="439">
        <f t="shared" si="26"/>
        <v>5.7078560329389051E-2</v>
      </c>
      <c r="D67" s="439">
        <f t="shared" si="26"/>
        <v>11.666255636808879</v>
      </c>
      <c r="E67" s="439">
        <f t="shared" si="26"/>
        <v>0.46298660074775322</v>
      </c>
      <c r="F67" s="439">
        <f t="shared" si="26"/>
        <v>0.78635952460543546</v>
      </c>
      <c r="G67" s="439">
        <f t="shared" si="26"/>
        <v>5.1235353448749228</v>
      </c>
      <c r="H67" s="439">
        <f t="shared" si="26"/>
        <v>12.402111473224133</v>
      </c>
      <c r="I67" s="439">
        <f t="shared" si="26"/>
        <v>5.7256780306788828</v>
      </c>
      <c r="J67" s="439">
        <f t="shared" si="26"/>
        <v>3.1304339030271384</v>
      </c>
      <c r="K67" s="439">
        <f t="shared" si="26"/>
        <v>2.8638023665686294</v>
      </c>
      <c r="L67" s="439">
        <f t="shared" si="26"/>
        <v>2.8448243473536259</v>
      </c>
      <c r="M67" s="439">
        <f t="shared" si="26"/>
        <v>0.56548717153335659</v>
      </c>
      <c r="N67" s="439">
        <f t="shared" si="26"/>
        <v>4.5971120656851401</v>
      </c>
      <c r="O67" s="439">
        <f t="shared" si="26"/>
        <v>10.457635184669615</v>
      </c>
      <c r="P67" s="439">
        <f t="shared" si="26"/>
        <v>9.1716335450458217</v>
      </c>
      <c r="Q67" s="439">
        <f t="shared" si="26"/>
        <v>10.924716028141416</v>
      </c>
      <c r="R67" s="439">
        <f t="shared" si="26"/>
        <v>15.450323348840078</v>
      </c>
      <c r="S67" s="439">
        <f t="shared" si="26"/>
        <v>1.2935639467729179</v>
      </c>
      <c r="T67" s="439">
        <f t="shared" si="26"/>
        <v>1.8337149809786302</v>
      </c>
      <c r="U67" s="439">
        <f t="shared" si="26"/>
        <v>0.11608382311715411</v>
      </c>
      <c r="V67" s="439">
        <f t="shared" si="26"/>
        <v>7.9861816899685273E-2</v>
      </c>
      <c r="W67" s="437">
        <f t="shared" si="26"/>
        <v>100</v>
      </c>
    </row>
    <row r="68" spans="1:24" s="124" customFormat="1" ht="9" customHeight="1">
      <c r="A68" s="583" t="s">
        <v>152</v>
      </c>
      <c r="B68" s="583"/>
      <c r="C68" s="583"/>
      <c r="D68" s="583"/>
      <c r="E68" s="583"/>
      <c r="F68" s="583"/>
      <c r="G68" s="583"/>
      <c r="H68" s="583"/>
      <c r="I68" s="583"/>
      <c r="J68" s="583"/>
      <c r="K68" s="583"/>
      <c r="L68" s="583"/>
      <c r="M68" s="583"/>
      <c r="N68" s="583"/>
      <c r="O68" s="583"/>
      <c r="P68" s="583"/>
      <c r="Q68" s="583"/>
      <c r="R68" s="583"/>
      <c r="S68" s="583"/>
      <c r="T68" s="583"/>
      <c r="U68" s="583"/>
      <c r="V68" s="583"/>
      <c r="W68" s="583"/>
      <c r="X68" s="150"/>
    </row>
    <row r="69" spans="1:24" s="124" customFormat="1" ht="9" customHeight="1">
      <c r="A69" s="305"/>
      <c r="B69" s="148"/>
      <c r="C69" s="148"/>
      <c r="D69" s="148"/>
      <c r="E69" s="148"/>
      <c r="F69" s="148"/>
      <c r="G69" s="148"/>
      <c r="H69" s="148"/>
      <c r="I69" s="148"/>
      <c r="J69" s="148"/>
      <c r="K69" s="148"/>
      <c r="L69" s="148"/>
      <c r="M69" s="148"/>
      <c r="N69" s="148"/>
      <c r="O69" s="139"/>
      <c r="P69" s="139"/>
      <c r="Q69" s="139"/>
      <c r="R69" s="139"/>
      <c r="S69" s="149"/>
      <c r="T69" s="149"/>
      <c r="U69" s="149"/>
      <c r="V69" s="149"/>
      <c r="W69" s="149"/>
      <c r="X69" s="150"/>
    </row>
    <row r="70" spans="1:24" s="69" customFormat="1" ht="9" customHeight="1">
      <c r="A70" s="151" t="s">
        <v>161</v>
      </c>
      <c r="B70" s="151"/>
      <c r="C70" s="151"/>
      <c r="D70" s="151"/>
      <c r="E70" s="151"/>
      <c r="F70" s="151"/>
      <c r="G70" s="151"/>
      <c r="H70" s="151"/>
      <c r="I70" s="151"/>
      <c r="J70" s="151"/>
      <c r="K70" s="151"/>
      <c r="L70" s="151"/>
      <c r="M70" s="151"/>
      <c r="N70" s="151"/>
      <c r="O70" s="151"/>
      <c r="P70" s="151"/>
      <c r="Q70" s="151"/>
      <c r="R70" s="151"/>
    </row>
    <row r="72" spans="1:24">
      <c r="B72" s="389"/>
      <c r="C72" s="389"/>
      <c r="D72" s="389"/>
      <c r="E72" s="389"/>
      <c r="F72" s="389"/>
      <c r="G72" s="389"/>
      <c r="H72" s="389"/>
      <c r="I72" s="389"/>
      <c r="J72" s="389"/>
      <c r="K72" s="389"/>
      <c r="L72" s="389"/>
      <c r="M72" s="389"/>
      <c r="N72" s="389"/>
      <c r="O72" s="389"/>
      <c r="P72" s="389"/>
      <c r="Q72" s="389"/>
      <c r="R72" s="389"/>
      <c r="S72" s="389"/>
      <c r="T72" s="389"/>
      <c r="U72" s="389"/>
      <c r="V72" s="389"/>
      <c r="W72" s="389"/>
    </row>
    <row r="73" spans="1:24">
      <c r="B73" s="389"/>
      <c r="C73" s="389"/>
      <c r="D73" s="389"/>
      <c r="E73" s="389"/>
      <c r="F73" s="389"/>
      <c r="G73" s="389"/>
      <c r="H73" s="389"/>
      <c r="I73" s="389"/>
      <c r="J73" s="389"/>
      <c r="K73" s="389"/>
      <c r="L73" s="389"/>
      <c r="M73" s="389"/>
      <c r="N73" s="389"/>
      <c r="O73" s="389"/>
      <c r="P73" s="389"/>
      <c r="Q73" s="389"/>
      <c r="R73" s="389"/>
      <c r="S73" s="389"/>
      <c r="T73" s="389"/>
      <c r="U73" s="389"/>
      <c r="V73" s="389"/>
      <c r="W73" s="389"/>
    </row>
    <row r="74" spans="1:24">
      <c r="B74" s="389"/>
      <c r="C74" s="389"/>
      <c r="D74" s="389"/>
      <c r="E74" s="389"/>
      <c r="F74" s="389"/>
      <c r="G74" s="389"/>
      <c r="H74" s="389"/>
      <c r="I74" s="389"/>
      <c r="J74" s="389"/>
      <c r="K74" s="389"/>
      <c r="L74" s="389"/>
      <c r="M74" s="389"/>
      <c r="N74" s="389"/>
      <c r="O74" s="389"/>
      <c r="P74" s="389"/>
      <c r="Q74" s="389"/>
      <c r="R74" s="389"/>
      <c r="S74" s="389"/>
      <c r="T74" s="389"/>
      <c r="U74" s="389"/>
      <c r="V74" s="389"/>
      <c r="W74" s="389"/>
    </row>
    <row r="75" spans="1:24">
      <c r="B75" s="389"/>
      <c r="C75" s="389"/>
      <c r="D75" s="389"/>
      <c r="E75" s="389"/>
      <c r="F75" s="389"/>
      <c r="G75" s="389"/>
      <c r="H75" s="389"/>
      <c r="I75" s="389"/>
      <c r="J75" s="389"/>
      <c r="K75" s="389"/>
      <c r="L75" s="389"/>
      <c r="M75" s="389"/>
      <c r="N75" s="389"/>
      <c r="O75" s="389"/>
      <c r="P75" s="389"/>
      <c r="Q75" s="389"/>
      <c r="R75" s="389"/>
      <c r="S75" s="389"/>
      <c r="T75" s="389"/>
      <c r="U75" s="389"/>
      <c r="V75" s="389"/>
      <c r="W75" s="389"/>
    </row>
  </sheetData>
  <mergeCells count="2">
    <mergeCell ref="A36:W36"/>
    <mergeCell ref="A68:W68"/>
  </mergeCells>
  <hyperlinks>
    <hyperlink ref="W1" location="F!A1" display="Retour au menu" xr:uid="{00000000-0004-0000-0D00-000000000000}"/>
  </hyperlinks>
  <pageMargins left="0.7" right="0.7" top="0.75" bottom="0.75" header="0.3" footer="0.3"/>
  <pageSetup paperSize="9" scale="59" fitToHeight="2" orientation="landscape" r:id="rId1"/>
  <headerFooter alignWithMargins="0">
    <oddFooter>&amp;L&amp;8&amp;K002060Le marché du travail bruxellois : Données statistiques - Caractéristiques des communes de la Région bruxelloise
Elaboration : view.brussels, www.actiris.be&amp;R&amp;8F &amp;P</oddFooter>
  </headerFooter>
  <rowBreaks count="1" manualBreakCount="1">
    <brk id="38" max="1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65"/>
  <sheetViews>
    <sheetView showGridLines="0" zoomScaleNormal="100" zoomScaleSheetLayoutView="80" workbookViewId="0"/>
  </sheetViews>
  <sheetFormatPr baseColWidth="10" defaultColWidth="11.44140625" defaultRowHeight="13.2"/>
  <cols>
    <col min="1" max="1" width="23.6640625" style="22" customWidth="1"/>
    <col min="2" max="11" width="11.6640625" style="22" customWidth="1"/>
    <col min="12" max="12" width="11.44140625" style="47"/>
    <col min="13" max="16384" width="11.44140625" style="22"/>
  </cols>
  <sheetData>
    <row r="1" spans="1:12" ht="22.8">
      <c r="A1" s="70" t="s">
        <v>109</v>
      </c>
      <c r="K1" s="68" t="s">
        <v>107</v>
      </c>
    </row>
    <row r="2" spans="1:12" ht="3" customHeight="1"/>
    <row r="3" spans="1:12" s="396" customFormat="1" ht="15.75" customHeight="1">
      <c r="A3" s="81" t="s">
        <v>118</v>
      </c>
      <c r="K3" s="47"/>
    </row>
    <row r="4" spans="1:12" s="396" customFormat="1" ht="4.5" customHeight="1">
      <c r="A4" s="81"/>
      <c r="K4" s="47"/>
    </row>
    <row r="5" spans="1:12" ht="19.5" customHeight="1">
      <c r="A5" s="164" t="s">
        <v>213</v>
      </c>
      <c r="B5" s="164"/>
      <c r="C5" s="164"/>
      <c r="D5" s="164"/>
      <c r="E5" s="164"/>
      <c r="F5" s="164"/>
      <c r="G5" s="164"/>
      <c r="H5" s="164"/>
      <c r="I5" s="164"/>
      <c r="J5" s="164"/>
      <c r="K5" s="164"/>
    </row>
    <row r="6" spans="1:12" ht="4.5" customHeight="1">
      <c r="A6" s="154"/>
      <c r="B6" s="154"/>
      <c r="C6" s="154"/>
      <c r="D6" s="154"/>
      <c r="E6" s="154"/>
      <c r="F6" s="154"/>
      <c r="G6" s="154"/>
      <c r="H6" s="154"/>
      <c r="I6" s="154"/>
      <c r="J6" s="154"/>
      <c r="K6" s="154"/>
    </row>
    <row r="7" spans="1:12" ht="12.75" customHeight="1">
      <c r="A7" s="584" t="s">
        <v>59</v>
      </c>
      <c r="B7" s="591" t="s">
        <v>73</v>
      </c>
      <c r="C7" s="592"/>
      <c r="D7" s="586" t="s">
        <v>46</v>
      </c>
      <c r="E7" s="587"/>
      <c r="F7" s="586" t="s">
        <v>22</v>
      </c>
      <c r="G7" s="587"/>
      <c r="H7" s="586" t="s">
        <v>47</v>
      </c>
      <c r="I7" s="588"/>
      <c r="J7" s="587"/>
      <c r="K7" s="589" t="s">
        <v>8</v>
      </c>
    </row>
    <row r="8" spans="1:12" ht="12.75" customHeight="1">
      <c r="A8" s="585"/>
      <c r="B8" s="422" t="s">
        <v>6</v>
      </c>
      <c r="C8" s="422" t="s">
        <v>7</v>
      </c>
      <c r="D8" s="250" t="s">
        <v>66</v>
      </c>
      <c r="E8" s="250" t="s">
        <v>67</v>
      </c>
      <c r="F8" s="250" t="s">
        <v>64</v>
      </c>
      <c r="G8" s="250" t="s">
        <v>65</v>
      </c>
      <c r="H8" s="250" t="s">
        <v>68</v>
      </c>
      <c r="I8" s="250" t="s">
        <v>49</v>
      </c>
      <c r="J8" s="250" t="s">
        <v>69</v>
      </c>
      <c r="K8" s="590"/>
    </row>
    <row r="9" spans="1:12" ht="12" customHeight="1">
      <c r="A9" s="208" t="s">
        <v>9</v>
      </c>
      <c r="B9" s="254">
        <v>28484</v>
      </c>
      <c r="C9" s="254">
        <v>26122</v>
      </c>
      <c r="D9" s="254">
        <v>13417</v>
      </c>
      <c r="E9" s="254">
        <f>K9-D9</f>
        <v>41189</v>
      </c>
      <c r="F9" s="254">
        <v>38679</v>
      </c>
      <c r="G9" s="254">
        <v>15927</v>
      </c>
      <c r="H9" s="254">
        <v>17127</v>
      </c>
      <c r="I9" s="254">
        <v>12265</v>
      </c>
      <c r="J9" s="254">
        <v>25214</v>
      </c>
      <c r="K9" s="340">
        <f>SUM(B9:C9)</f>
        <v>54606</v>
      </c>
      <c r="L9" s="484"/>
    </row>
    <row r="10" spans="1:12" ht="12" customHeight="1">
      <c r="A10" s="208" t="s">
        <v>10</v>
      </c>
      <c r="B10" s="254">
        <v>6766</v>
      </c>
      <c r="C10" s="254">
        <v>8055</v>
      </c>
      <c r="D10" s="254">
        <v>4250</v>
      </c>
      <c r="E10" s="254">
        <f t="shared" ref="E10:E28" si="0">K10-D10</f>
        <v>10571</v>
      </c>
      <c r="F10" s="254">
        <v>10677</v>
      </c>
      <c r="G10" s="254">
        <v>4144</v>
      </c>
      <c r="H10" s="254">
        <v>5727</v>
      </c>
      <c r="I10" s="254">
        <v>4242</v>
      </c>
      <c r="J10" s="254">
        <v>4852</v>
      </c>
      <c r="K10" s="289">
        <f t="shared" ref="K10:K28" si="1">SUM(B10:C10)</f>
        <v>14821</v>
      </c>
      <c r="L10" s="484"/>
    </row>
    <row r="11" spans="1:12" ht="12" customHeight="1">
      <c r="A11" s="208" t="s">
        <v>23</v>
      </c>
      <c r="B11" s="254">
        <v>4461</v>
      </c>
      <c r="C11" s="254">
        <v>5743</v>
      </c>
      <c r="D11" s="254">
        <v>2121</v>
      </c>
      <c r="E11" s="254">
        <f t="shared" si="0"/>
        <v>8083</v>
      </c>
      <c r="F11" s="254">
        <v>8061</v>
      </c>
      <c r="G11" s="254">
        <v>2143</v>
      </c>
      <c r="H11" s="254">
        <v>3270</v>
      </c>
      <c r="I11" s="254">
        <v>2798</v>
      </c>
      <c r="J11" s="254">
        <v>4136</v>
      </c>
      <c r="K11" s="289">
        <f t="shared" si="1"/>
        <v>10204</v>
      </c>
      <c r="L11" s="484"/>
    </row>
    <row r="12" spans="1:12" ht="12" customHeight="1">
      <c r="A12" s="208" t="s">
        <v>11</v>
      </c>
      <c r="B12" s="254">
        <v>118149</v>
      </c>
      <c r="C12" s="254">
        <v>111507</v>
      </c>
      <c r="D12" s="254">
        <v>34788</v>
      </c>
      <c r="E12" s="254">
        <f t="shared" si="0"/>
        <v>194868</v>
      </c>
      <c r="F12" s="254">
        <v>132991</v>
      </c>
      <c r="G12" s="254">
        <v>96665</v>
      </c>
      <c r="H12" s="254">
        <v>65858</v>
      </c>
      <c r="I12" s="254">
        <v>46515</v>
      </c>
      <c r="J12" s="254">
        <v>117283</v>
      </c>
      <c r="K12" s="289">
        <f t="shared" si="1"/>
        <v>229656</v>
      </c>
      <c r="L12" s="484"/>
    </row>
    <row r="13" spans="1:12" ht="13.5" customHeight="1">
      <c r="A13" s="208" t="s">
        <v>12</v>
      </c>
      <c r="B13" s="254">
        <v>9032</v>
      </c>
      <c r="C13" s="254">
        <v>11359</v>
      </c>
      <c r="D13" s="254">
        <v>3860</v>
      </c>
      <c r="E13" s="254">
        <f t="shared" si="0"/>
        <v>16531</v>
      </c>
      <c r="F13" s="254">
        <v>14479</v>
      </c>
      <c r="G13" s="254">
        <v>5912</v>
      </c>
      <c r="H13" s="254">
        <v>8213</v>
      </c>
      <c r="I13" s="254">
        <v>4756</v>
      </c>
      <c r="J13" s="254">
        <v>7422</v>
      </c>
      <c r="K13" s="289">
        <f t="shared" si="1"/>
        <v>20391</v>
      </c>
      <c r="L13" s="484"/>
    </row>
    <row r="14" spans="1:12" ht="12" customHeight="1">
      <c r="A14" s="208" t="s">
        <v>13</v>
      </c>
      <c r="B14" s="254">
        <v>13425</v>
      </c>
      <c r="C14" s="254">
        <v>9820</v>
      </c>
      <c r="D14" s="254">
        <v>6597</v>
      </c>
      <c r="E14" s="254">
        <f t="shared" si="0"/>
        <v>16648</v>
      </c>
      <c r="F14" s="254">
        <v>16043</v>
      </c>
      <c r="G14" s="254">
        <v>7202</v>
      </c>
      <c r="H14" s="254">
        <v>5501</v>
      </c>
      <c r="I14" s="254">
        <v>4782</v>
      </c>
      <c r="J14" s="254">
        <v>12962</v>
      </c>
      <c r="K14" s="289">
        <f t="shared" si="1"/>
        <v>23245</v>
      </c>
      <c r="L14" s="484"/>
    </row>
    <row r="15" spans="1:12" ht="12" customHeight="1">
      <c r="A15" s="208" t="s">
        <v>14</v>
      </c>
      <c r="B15" s="254">
        <v>9836</v>
      </c>
      <c r="C15" s="254">
        <v>6499</v>
      </c>
      <c r="D15" s="254">
        <v>6980</v>
      </c>
      <c r="E15" s="254">
        <f t="shared" si="0"/>
        <v>9355</v>
      </c>
      <c r="F15" s="254">
        <v>11315</v>
      </c>
      <c r="G15" s="254">
        <v>5020</v>
      </c>
      <c r="H15" s="254">
        <v>6775</v>
      </c>
      <c r="I15" s="254">
        <v>3439</v>
      </c>
      <c r="J15" s="254">
        <v>6121</v>
      </c>
      <c r="K15" s="289">
        <f t="shared" si="1"/>
        <v>16335</v>
      </c>
      <c r="L15" s="484"/>
    </row>
    <row r="16" spans="1:12" ht="12" customHeight="1">
      <c r="A16" s="208" t="s">
        <v>15</v>
      </c>
      <c r="B16" s="254">
        <v>1507</v>
      </c>
      <c r="C16" s="254">
        <v>2218</v>
      </c>
      <c r="D16" s="254">
        <v>1187</v>
      </c>
      <c r="E16" s="254">
        <f t="shared" si="0"/>
        <v>2538</v>
      </c>
      <c r="F16" s="254">
        <v>2138</v>
      </c>
      <c r="G16" s="254">
        <v>1587</v>
      </c>
      <c r="H16" s="254">
        <v>1956</v>
      </c>
      <c r="I16" s="254">
        <v>1543</v>
      </c>
      <c r="J16" s="254">
        <v>226</v>
      </c>
      <c r="K16" s="289">
        <f t="shared" si="1"/>
        <v>3725</v>
      </c>
      <c r="L16" s="484"/>
    </row>
    <row r="17" spans="1:15" ht="12" customHeight="1">
      <c r="A17" s="208" t="s">
        <v>5</v>
      </c>
      <c r="B17" s="254">
        <v>19844</v>
      </c>
      <c r="C17" s="254">
        <v>23685</v>
      </c>
      <c r="D17" s="254">
        <v>9387</v>
      </c>
      <c r="E17" s="254">
        <f t="shared" si="0"/>
        <v>34142</v>
      </c>
      <c r="F17" s="254">
        <v>29619</v>
      </c>
      <c r="G17" s="254">
        <v>13910</v>
      </c>
      <c r="H17" s="254">
        <v>18880</v>
      </c>
      <c r="I17" s="254">
        <v>8201</v>
      </c>
      <c r="J17" s="254">
        <v>16448</v>
      </c>
      <c r="K17" s="289">
        <f t="shared" si="1"/>
        <v>43529</v>
      </c>
      <c r="L17" s="484"/>
    </row>
    <row r="18" spans="1:15" ht="12" customHeight="1">
      <c r="A18" s="208" t="s">
        <v>16</v>
      </c>
      <c r="B18" s="254">
        <v>5030</v>
      </c>
      <c r="C18" s="254">
        <v>9065</v>
      </c>
      <c r="D18" s="254">
        <v>3652</v>
      </c>
      <c r="E18" s="254">
        <f t="shared" si="0"/>
        <v>10443</v>
      </c>
      <c r="F18" s="254">
        <v>10588</v>
      </c>
      <c r="G18" s="254">
        <v>3507</v>
      </c>
      <c r="H18" s="254">
        <v>4755</v>
      </c>
      <c r="I18" s="254">
        <v>3306</v>
      </c>
      <c r="J18" s="254">
        <v>6034</v>
      </c>
      <c r="K18" s="289">
        <f t="shared" si="1"/>
        <v>14095</v>
      </c>
      <c r="L18" s="484"/>
    </row>
    <row r="19" spans="1:15" ht="12" customHeight="1">
      <c r="A19" s="208" t="s">
        <v>17</v>
      </c>
      <c r="B19" s="254">
        <v>1065</v>
      </c>
      <c r="C19" s="254">
        <v>2000</v>
      </c>
      <c r="D19" s="254">
        <v>1147</v>
      </c>
      <c r="E19" s="254">
        <f t="shared" si="0"/>
        <v>1918</v>
      </c>
      <c r="F19" s="254">
        <v>1722</v>
      </c>
      <c r="G19" s="254">
        <v>1343</v>
      </c>
      <c r="H19" s="254">
        <v>1510</v>
      </c>
      <c r="I19" s="254">
        <v>836</v>
      </c>
      <c r="J19" s="254">
        <v>719</v>
      </c>
      <c r="K19" s="289">
        <f t="shared" si="1"/>
        <v>3065</v>
      </c>
      <c r="L19" s="484"/>
    </row>
    <row r="20" spans="1:15" ht="12" customHeight="1">
      <c r="A20" s="208" t="s">
        <v>24</v>
      </c>
      <c r="B20" s="254">
        <v>11654</v>
      </c>
      <c r="C20" s="254">
        <v>13408</v>
      </c>
      <c r="D20" s="254">
        <v>5791</v>
      </c>
      <c r="E20" s="254">
        <f t="shared" si="0"/>
        <v>19271</v>
      </c>
      <c r="F20" s="254">
        <v>14148</v>
      </c>
      <c r="G20" s="254">
        <v>10914</v>
      </c>
      <c r="H20" s="254">
        <v>9460</v>
      </c>
      <c r="I20" s="254">
        <v>4892</v>
      </c>
      <c r="J20" s="254">
        <v>10710</v>
      </c>
      <c r="K20" s="289">
        <f t="shared" si="1"/>
        <v>25062</v>
      </c>
      <c r="L20" s="484"/>
    </row>
    <row r="21" spans="1:15" ht="12" customHeight="1">
      <c r="A21" s="208" t="s">
        <v>18</v>
      </c>
      <c r="B21" s="254">
        <v>17038</v>
      </c>
      <c r="C21" s="254">
        <v>17860</v>
      </c>
      <c r="D21" s="254">
        <v>4599</v>
      </c>
      <c r="E21" s="254">
        <f t="shared" si="0"/>
        <v>30299</v>
      </c>
      <c r="F21" s="254">
        <v>16874</v>
      </c>
      <c r="G21" s="254">
        <v>18024</v>
      </c>
      <c r="H21" s="254">
        <v>8568</v>
      </c>
      <c r="I21" s="254">
        <v>5038</v>
      </c>
      <c r="J21" s="254">
        <v>21292</v>
      </c>
      <c r="K21" s="289">
        <f t="shared" si="1"/>
        <v>34898</v>
      </c>
      <c r="L21" s="484"/>
      <c r="O21" s="494"/>
    </row>
    <row r="22" spans="1:15" ht="12" customHeight="1">
      <c r="A22" s="208" t="s">
        <v>28</v>
      </c>
      <c r="B22" s="254">
        <v>13608</v>
      </c>
      <c r="C22" s="254">
        <v>16834</v>
      </c>
      <c r="D22" s="254">
        <v>2785</v>
      </c>
      <c r="E22" s="254">
        <f t="shared" si="0"/>
        <v>27657</v>
      </c>
      <c r="F22" s="254">
        <v>18927</v>
      </c>
      <c r="G22" s="254">
        <v>11515</v>
      </c>
      <c r="H22" s="254">
        <v>4967</v>
      </c>
      <c r="I22" s="254">
        <v>3851</v>
      </c>
      <c r="J22" s="254">
        <v>21624</v>
      </c>
      <c r="K22" s="289">
        <f t="shared" si="1"/>
        <v>30442</v>
      </c>
      <c r="L22" s="484"/>
    </row>
    <row r="23" spans="1:15" ht="12" customHeight="1">
      <c r="A23" s="208" t="s">
        <v>42</v>
      </c>
      <c r="B23" s="254">
        <v>23773</v>
      </c>
      <c r="C23" s="254">
        <v>23051</v>
      </c>
      <c r="D23" s="254">
        <v>6898</v>
      </c>
      <c r="E23" s="254">
        <f t="shared" si="0"/>
        <v>39926</v>
      </c>
      <c r="F23" s="254">
        <v>19157</v>
      </c>
      <c r="G23" s="254">
        <v>27667</v>
      </c>
      <c r="H23" s="254">
        <v>14405</v>
      </c>
      <c r="I23" s="254">
        <v>7726</v>
      </c>
      <c r="J23" s="254">
        <v>24693</v>
      </c>
      <c r="K23" s="289">
        <f t="shared" si="1"/>
        <v>46824</v>
      </c>
      <c r="L23" s="484"/>
    </row>
    <row r="24" spans="1:15" ht="12" customHeight="1">
      <c r="A24" s="208" t="s">
        <v>19</v>
      </c>
      <c r="B24" s="254">
        <v>9244</v>
      </c>
      <c r="C24" s="254">
        <v>15067</v>
      </c>
      <c r="D24" s="254">
        <v>6698</v>
      </c>
      <c r="E24" s="254">
        <f t="shared" si="0"/>
        <v>17613</v>
      </c>
      <c r="F24" s="254">
        <v>16669</v>
      </c>
      <c r="G24" s="254">
        <v>7642</v>
      </c>
      <c r="H24" s="254">
        <v>11174</v>
      </c>
      <c r="I24" s="254">
        <v>7221</v>
      </c>
      <c r="J24" s="254">
        <v>5916</v>
      </c>
      <c r="K24" s="289">
        <f t="shared" si="1"/>
        <v>24311</v>
      </c>
      <c r="L24" s="484"/>
    </row>
    <row r="25" spans="1:15" ht="12" customHeight="1">
      <c r="A25" s="208" t="s">
        <v>20</v>
      </c>
      <c r="B25" s="254">
        <v>3550</v>
      </c>
      <c r="C25" s="254">
        <v>4110</v>
      </c>
      <c r="D25" s="254">
        <v>1225</v>
      </c>
      <c r="E25" s="254">
        <f t="shared" si="0"/>
        <v>6435</v>
      </c>
      <c r="F25" s="254">
        <v>5868</v>
      </c>
      <c r="G25" s="254">
        <v>1792</v>
      </c>
      <c r="H25" s="254">
        <v>3810</v>
      </c>
      <c r="I25" s="254">
        <v>2325</v>
      </c>
      <c r="J25" s="254">
        <v>1525</v>
      </c>
      <c r="K25" s="289">
        <f t="shared" si="1"/>
        <v>7660</v>
      </c>
      <c r="L25" s="484"/>
    </row>
    <row r="26" spans="1:15" ht="12" customHeight="1">
      <c r="A26" s="208" t="s">
        <v>40</v>
      </c>
      <c r="B26" s="254">
        <v>9587</v>
      </c>
      <c r="C26" s="254">
        <v>15685</v>
      </c>
      <c r="D26" s="254">
        <v>3354</v>
      </c>
      <c r="E26" s="254">
        <f t="shared" si="0"/>
        <v>21918</v>
      </c>
      <c r="F26" s="254">
        <v>19305</v>
      </c>
      <c r="G26" s="254">
        <v>5967</v>
      </c>
      <c r="H26" s="254">
        <v>7349</v>
      </c>
      <c r="I26" s="254">
        <v>6165</v>
      </c>
      <c r="J26" s="254">
        <v>11758</v>
      </c>
      <c r="K26" s="289">
        <f t="shared" si="1"/>
        <v>25272</v>
      </c>
      <c r="L26" s="484"/>
    </row>
    <row r="27" spans="1:15" ht="12" customHeight="1">
      <c r="A27" s="208" t="s">
        <v>41</v>
      </c>
      <c r="B27" s="254">
        <v>5204</v>
      </c>
      <c r="C27" s="254">
        <v>7901</v>
      </c>
      <c r="D27" s="254">
        <v>4361</v>
      </c>
      <c r="E27" s="254">
        <f t="shared" si="0"/>
        <v>8744</v>
      </c>
      <c r="F27" s="254">
        <v>9437</v>
      </c>
      <c r="G27" s="254">
        <v>3668</v>
      </c>
      <c r="H27" s="254">
        <v>5366</v>
      </c>
      <c r="I27" s="254">
        <v>2926</v>
      </c>
      <c r="J27" s="254">
        <v>4813</v>
      </c>
      <c r="K27" s="289">
        <f t="shared" si="1"/>
        <v>13105</v>
      </c>
      <c r="L27" s="484"/>
    </row>
    <row r="28" spans="1:15" ht="12" customHeight="1">
      <c r="A28" s="208" t="s">
        <v>150</v>
      </c>
      <c r="B28" s="254">
        <v>1232</v>
      </c>
      <c r="C28" s="254">
        <v>720</v>
      </c>
      <c r="D28" s="254">
        <v>311</v>
      </c>
      <c r="E28" s="254">
        <f t="shared" si="0"/>
        <v>1641</v>
      </c>
      <c r="F28" s="254">
        <v>1951</v>
      </c>
      <c r="G28" s="254">
        <v>1</v>
      </c>
      <c r="H28" s="254">
        <v>1641</v>
      </c>
      <c r="I28" s="254">
        <v>311</v>
      </c>
      <c r="J28" s="254">
        <v>0</v>
      </c>
      <c r="K28" s="423">
        <f t="shared" si="1"/>
        <v>1952</v>
      </c>
      <c r="L28" s="484"/>
    </row>
    <row r="29" spans="1:15" ht="15" customHeight="1">
      <c r="A29" s="249" t="s">
        <v>21</v>
      </c>
      <c r="B29" s="256">
        <f>SUM(B9:B28)</f>
        <v>312489</v>
      </c>
      <c r="C29" s="256">
        <f t="shared" ref="C29:F29" si="2">SUM(C9:C28)</f>
        <v>330709</v>
      </c>
      <c r="D29" s="256">
        <f t="shared" si="2"/>
        <v>123408</v>
      </c>
      <c r="E29" s="256">
        <f t="shared" si="2"/>
        <v>519790</v>
      </c>
      <c r="F29" s="256">
        <f t="shared" si="2"/>
        <v>398648</v>
      </c>
      <c r="G29" s="256">
        <f>SUM(G9:G28)</f>
        <v>244550</v>
      </c>
      <c r="H29" s="256">
        <f t="shared" ref="H29:J29" si="3">SUM(H9:H28)</f>
        <v>206312</v>
      </c>
      <c r="I29" s="256">
        <f t="shared" si="3"/>
        <v>133138</v>
      </c>
      <c r="J29" s="256">
        <f t="shared" si="3"/>
        <v>303748</v>
      </c>
      <c r="K29" s="290">
        <f t="shared" ref="K29" si="4">SUM(K9:K28)</f>
        <v>643198</v>
      </c>
    </row>
    <row r="30" spans="1:15" ht="15" customHeight="1">
      <c r="A30" s="226" t="s">
        <v>38</v>
      </c>
      <c r="B30" s="256">
        <v>1230459</v>
      </c>
      <c r="C30" s="256">
        <v>1177075</v>
      </c>
      <c r="D30" s="256">
        <v>893512</v>
      </c>
      <c r="E30" s="256">
        <v>1514022</v>
      </c>
      <c r="F30" s="256">
        <v>1895229</v>
      </c>
      <c r="G30" s="256">
        <v>512305</v>
      </c>
      <c r="H30" s="256">
        <v>1001306</v>
      </c>
      <c r="I30" s="256">
        <v>687411</v>
      </c>
      <c r="J30" s="256">
        <v>718817</v>
      </c>
      <c r="K30" s="290">
        <f>SUM(B30:C30)</f>
        <v>2407534</v>
      </c>
    </row>
    <row r="31" spans="1:15" ht="15" customHeight="1">
      <c r="A31" s="226" t="s">
        <v>39</v>
      </c>
      <c r="B31" s="256">
        <v>541894</v>
      </c>
      <c r="C31" s="256">
        <v>559546</v>
      </c>
      <c r="D31" s="256">
        <v>372016</v>
      </c>
      <c r="E31" s="256">
        <v>729424</v>
      </c>
      <c r="F31" s="256">
        <v>745501</v>
      </c>
      <c r="G31" s="256">
        <v>355939</v>
      </c>
      <c r="H31" s="256">
        <v>506325</v>
      </c>
      <c r="I31" s="256">
        <v>314761</v>
      </c>
      <c r="J31" s="256">
        <v>280354</v>
      </c>
      <c r="K31" s="290">
        <f t="shared" ref="K31" si="5">SUM(B31:C31)</f>
        <v>1101440</v>
      </c>
    </row>
    <row r="32" spans="1:15" s="23" customFormat="1" ht="15" customHeight="1">
      <c r="A32" s="251" t="s">
        <v>71</v>
      </c>
      <c r="B32" s="256">
        <f>SUM(B29:B31)</f>
        <v>2084842</v>
      </c>
      <c r="C32" s="256">
        <f>SUM(C29:C31)</f>
        <v>2067330</v>
      </c>
      <c r="D32" s="256">
        <f>SUM(D29:D31)</f>
        <v>1388936</v>
      </c>
      <c r="E32" s="256">
        <f>K32-D32</f>
        <v>2763236</v>
      </c>
      <c r="F32" s="256">
        <f>SUM(F29:F31)</f>
        <v>3039378</v>
      </c>
      <c r="G32" s="256">
        <f>SUM(G29:G31)</f>
        <v>1112794</v>
      </c>
      <c r="H32" s="256">
        <f>SUM(H29:H31)</f>
        <v>1713943</v>
      </c>
      <c r="I32" s="256">
        <f t="shared" ref="I32:J32" si="6">SUM(I29:I31)</f>
        <v>1135310</v>
      </c>
      <c r="J32" s="256">
        <f t="shared" si="6"/>
        <v>1302919</v>
      </c>
      <c r="K32" s="290">
        <f>SUM(K29:K31)</f>
        <v>4152172</v>
      </c>
      <c r="L32" s="47"/>
    </row>
    <row r="33" spans="1:12" s="253" customFormat="1" ht="15" customHeight="1">
      <c r="A33" s="252" t="s">
        <v>72</v>
      </c>
      <c r="B33" s="315">
        <f>B29/B32*100</f>
        <v>14.988617842503174</v>
      </c>
      <c r="C33" s="315">
        <f t="shared" ref="C33:J33" si="7">C29/C32*100</f>
        <v>15.996913893766356</v>
      </c>
      <c r="D33" s="315">
        <f t="shared" si="7"/>
        <v>8.8850746182689484</v>
      </c>
      <c r="E33" s="315">
        <f t="shared" si="7"/>
        <v>18.81091589715826</v>
      </c>
      <c r="F33" s="315">
        <f t="shared" si="7"/>
        <v>13.116104676680557</v>
      </c>
      <c r="G33" s="315">
        <f t="shared" si="7"/>
        <v>21.976214825026016</v>
      </c>
      <c r="H33" s="315">
        <f t="shared" si="7"/>
        <v>12.03727311818421</v>
      </c>
      <c r="I33" s="315">
        <f t="shared" si="7"/>
        <v>11.727017290431688</v>
      </c>
      <c r="J33" s="315">
        <f t="shared" si="7"/>
        <v>23.312884377309718</v>
      </c>
      <c r="K33" s="315"/>
      <c r="L33" s="47"/>
    </row>
    <row r="34" spans="1:12" s="124" customFormat="1" ht="9" customHeight="1">
      <c r="A34" s="583" t="s">
        <v>152</v>
      </c>
      <c r="B34" s="583"/>
      <c r="C34" s="583"/>
      <c r="D34" s="583"/>
      <c r="E34" s="583"/>
      <c r="F34" s="583"/>
      <c r="G34" s="583"/>
      <c r="H34" s="583"/>
      <c r="I34" s="583"/>
      <c r="J34" s="583"/>
      <c r="K34" s="583"/>
      <c r="L34" s="47"/>
    </row>
    <row r="35" spans="1:12" s="69" customFormat="1" ht="9" customHeight="1">
      <c r="A35" s="157" t="s">
        <v>161</v>
      </c>
      <c r="B35" s="157"/>
      <c r="C35" s="157"/>
      <c r="D35" s="157"/>
      <c r="E35" s="157"/>
      <c r="F35" s="157"/>
      <c r="G35" s="157"/>
      <c r="H35" s="157"/>
      <c r="I35" s="157"/>
      <c r="J35" s="157"/>
      <c r="K35" s="157"/>
      <c r="L35" s="76"/>
    </row>
    <row r="36" spans="1:12" s="23" customFormat="1" ht="4.5" customHeight="1">
      <c r="A36" s="158"/>
      <c r="B36" s="158"/>
      <c r="C36" s="158"/>
      <c r="D36" s="158"/>
      <c r="E36" s="158"/>
      <c r="F36" s="158"/>
      <c r="G36" s="158"/>
      <c r="H36" s="158"/>
      <c r="I36" s="158"/>
      <c r="J36" s="158"/>
      <c r="K36" s="158"/>
      <c r="L36" s="424"/>
    </row>
    <row r="37" spans="1:12" ht="12.75" customHeight="1">
      <c r="A37" s="584" t="s">
        <v>60</v>
      </c>
      <c r="B37" s="586" t="s">
        <v>73</v>
      </c>
      <c r="C37" s="587"/>
      <c r="D37" s="586" t="s">
        <v>46</v>
      </c>
      <c r="E37" s="587"/>
      <c r="F37" s="586" t="s">
        <v>22</v>
      </c>
      <c r="G37" s="587"/>
      <c r="H37" s="586" t="s">
        <v>47</v>
      </c>
      <c r="I37" s="588"/>
      <c r="J37" s="588"/>
      <c r="K37" s="47"/>
    </row>
    <row r="38" spans="1:12" ht="12.75" customHeight="1">
      <c r="A38" s="585"/>
      <c r="B38" s="250" t="s">
        <v>6</v>
      </c>
      <c r="C38" s="250" t="s">
        <v>7</v>
      </c>
      <c r="D38" s="250" t="s">
        <v>66</v>
      </c>
      <c r="E38" s="250" t="s">
        <v>67</v>
      </c>
      <c r="F38" s="250" t="s">
        <v>64</v>
      </c>
      <c r="G38" s="250" t="s">
        <v>65</v>
      </c>
      <c r="H38" s="250" t="s">
        <v>68</v>
      </c>
      <c r="I38" s="250" t="s">
        <v>49</v>
      </c>
      <c r="J38" s="258" t="s">
        <v>69</v>
      </c>
      <c r="K38" s="47"/>
    </row>
    <row r="39" spans="1:12" ht="12" customHeight="1">
      <c r="A39" s="171" t="s">
        <v>9</v>
      </c>
      <c r="B39" s="257">
        <f>B9/$K9*100</f>
        <v>52.162765996410656</v>
      </c>
      <c r="C39" s="257">
        <f t="shared" ref="C39:J39" si="8">C9/$K9*100</f>
        <v>47.837234003589352</v>
      </c>
      <c r="D39" s="257">
        <f t="shared" si="8"/>
        <v>24.570560011720325</v>
      </c>
      <c r="E39" s="257">
        <f t="shared" si="8"/>
        <v>75.429439988279682</v>
      </c>
      <c r="F39" s="257">
        <f t="shared" si="8"/>
        <v>70.832875508185907</v>
      </c>
      <c r="G39" s="257">
        <f t="shared" si="8"/>
        <v>29.167124491814082</v>
      </c>
      <c r="H39" s="257">
        <f t="shared" si="8"/>
        <v>31.364685199428632</v>
      </c>
      <c r="I39" s="257">
        <f t="shared" si="8"/>
        <v>22.460901732410356</v>
      </c>
      <c r="J39" s="381">
        <f t="shared" si="8"/>
        <v>46.174413068161009</v>
      </c>
      <c r="K39" s="425"/>
    </row>
    <row r="40" spans="1:12" ht="12" customHeight="1">
      <c r="A40" s="171" t="s">
        <v>10</v>
      </c>
      <c r="B40" s="257">
        <f t="shared" ref="B40:J40" si="9">B10/$K10*100</f>
        <v>45.651440523581407</v>
      </c>
      <c r="C40" s="257">
        <f t="shared" si="9"/>
        <v>54.348559476418586</v>
      </c>
      <c r="D40" s="257">
        <f t="shared" si="9"/>
        <v>28.675527967073744</v>
      </c>
      <c r="E40" s="257">
        <f t="shared" si="9"/>
        <v>71.324472032926252</v>
      </c>
      <c r="F40" s="257">
        <f t="shared" si="9"/>
        <v>72.039673436340323</v>
      </c>
      <c r="G40" s="257">
        <f t="shared" si="9"/>
        <v>27.96032656365967</v>
      </c>
      <c r="H40" s="257">
        <f t="shared" si="9"/>
        <v>38.641117333513257</v>
      </c>
      <c r="I40" s="257">
        <f t="shared" si="9"/>
        <v>28.621550502665137</v>
      </c>
      <c r="J40" s="259">
        <f t="shared" si="9"/>
        <v>32.737332163821605</v>
      </c>
      <c r="K40" s="143"/>
    </row>
    <row r="41" spans="1:12" ht="12" customHeight="1">
      <c r="A41" s="171" t="s">
        <v>23</v>
      </c>
      <c r="B41" s="257">
        <f t="shared" ref="B41:J41" si="10">B11/$K11*100</f>
        <v>43.718149745197962</v>
      </c>
      <c r="C41" s="257">
        <f t="shared" si="10"/>
        <v>56.281850254802038</v>
      </c>
      <c r="D41" s="257">
        <f t="shared" si="10"/>
        <v>20.7859662877303</v>
      </c>
      <c r="E41" s="257">
        <f t="shared" si="10"/>
        <v>79.214033712269696</v>
      </c>
      <c r="F41" s="257">
        <f t="shared" si="10"/>
        <v>78.998431987455902</v>
      </c>
      <c r="G41" s="257">
        <f t="shared" si="10"/>
        <v>21.001568012544102</v>
      </c>
      <c r="H41" s="257">
        <f t="shared" si="10"/>
        <v>32.046256370050962</v>
      </c>
      <c r="I41" s="257">
        <f t="shared" si="10"/>
        <v>27.420619364954916</v>
      </c>
      <c r="J41" s="259">
        <f t="shared" si="10"/>
        <v>40.533124264994122</v>
      </c>
      <c r="K41" s="143"/>
    </row>
    <row r="42" spans="1:12" ht="12" customHeight="1">
      <c r="A42" s="171" t="s">
        <v>11</v>
      </c>
      <c r="B42" s="257">
        <f t="shared" ref="B42:J42" si="11">B12/$K12*100</f>
        <v>51.446075869996868</v>
      </c>
      <c r="C42" s="257">
        <f t="shared" si="11"/>
        <v>48.553924130003132</v>
      </c>
      <c r="D42" s="257">
        <f t="shared" si="11"/>
        <v>15.14787334099697</v>
      </c>
      <c r="E42" s="257">
        <f t="shared" si="11"/>
        <v>84.852126659003034</v>
      </c>
      <c r="F42" s="257">
        <f t="shared" si="11"/>
        <v>57.908785313686565</v>
      </c>
      <c r="G42" s="257">
        <f t="shared" si="11"/>
        <v>42.091214686313442</v>
      </c>
      <c r="H42" s="257">
        <f t="shared" si="11"/>
        <v>28.676803567074234</v>
      </c>
      <c r="I42" s="257">
        <f t="shared" si="11"/>
        <v>20.254206291148499</v>
      </c>
      <c r="J42" s="259">
        <f t="shared" si="11"/>
        <v>51.06899014177727</v>
      </c>
      <c r="K42" s="143"/>
    </row>
    <row r="43" spans="1:12" ht="12" customHeight="1">
      <c r="A43" s="171" t="s">
        <v>12</v>
      </c>
      <c r="B43" s="257">
        <f t="shared" ref="B43:J43" si="12">B13/$K13*100</f>
        <v>44.294051297140896</v>
      </c>
      <c r="C43" s="257">
        <f t="shared" si="12"/>
        <v>55.705948702859111</v>
      </c>
      <c r="D43" s="257">
        <f t="shared" si="12"/>
        <v>18.929920062772794</v>
      </c>
      <c r="E43" s="257">
        <f t="shared" si="12"/>
        <v>81.070079937227206</v>
      </c>
      <c r="F43" s="257">
        <f t="shared" si="12"/>
        <v>71.006816732872352</v>
      </c>
      <c r="G43" s="257">
        <f t="shared" si="12"/>
        <v>28.993183267127655</v>
      </c>
      <c r="H43" s="257">
        <f t="shared" si="12"/>
        <v>40.277573439262419</v>
      </c>
      <c r="I43" s="257">
        <f t="shared" si="12"/>
        <v>23.324015497033006</v>
      </c>
      <c r="J43" s="259">
        <f t="shared" si="12"/>
        <v>36.398411063704579</v>
      </c>
      <c r="K43" s="143"/>
    </row>
    <row r="44" spans="1:12" ht="12" customHeight="1">
      <c r="A44" s="171" t="s">
        <v>13</v>
      </c>
      <c r="B44" s="257">
        <f t="shared" ref="B44:J44" si="13">B14/$K14*100</f>
        <v>57.75435577543557</v>
      </c>
      <c r="C44" s="257">
        <f t="shared" si="13"/>
        <v>42.245644224564423</v>
      </c>
      <c r="D44" s="257">
        <f t="shared" si="13"/>
        <v>28.380296838029683</v>
      </c>
      <c r="E44" s="257">
        <f t="shared" si="13"/>
        <v>71.619703161970321</v>
      </c>
      <c r="F44" s="257">
        <f t="shared" si="13"/>
        <v>69.016992901699297</v>
      </c>
      <c r="G44" s="257">
        <f t="shared" si="13"/>
        <v>30.983007098300707</v>
      </c>
      <c r="H44" s="257">
        <f t="shared" si="13"/>
        <v>23.665304366530439</v>
      </c>
      <c r="I44" s="257">
        <f t="shared" si="13"/>
        <v>20.572166057216606</v>
      </c>
      <c r="J44" s="259">
        <f t="shared" si="13"/>
        <v>55.762529576252959</v>
      </c>
      <c r="K44" s="143"/>
    </row>
    <row r="45" spans="1:12" ht="12" customHeight="1">
      <c r="A45" s="171" t="s">
        <v>14</v>
      </c>
      <c r="B45" s="257">
        <f t="shared" ref="B45:J45" si="14">B15/$K15*100</f>
        <v>60.214263850627489</v>
      </c>
      <c r="C45" s="257">
        <f t="shared" si="14"/>
        <v>39.785736149372511</v>
      </c>
      <c r="D45" s="257">
        <f t="shared" si="14"/>
        <v>42.730333639424551</v>
      </c>
      <c r="E45" s="257">
        <f t="shared" si="14"/>
        <v>57.269666360575457</v>
      </c>
      <c r="F45" s="257">
        <f t="shared" si="14"/>
        <v>69.268441995714724</v>
      </c>
      <c r="G45" s="257">
        <f t="shared" si="14"/>
        <v>30.731558004285276</v>
      </c>
      <c r="H45" s="257">
        <f t="shared" si="14"/>
        <v>41.47535965717784</v>
      </c>
      <c r="I45" s="257">
        <f t="shared" si="14"/>
        <v>21.052953780226506</v>
      </c>
      <c r="J45" s="259">
        <f t="shared" si="14"/>
        <v>37.47168656259565</v>
      </c>
      <c r="K45" s="143"/>
    </row>
    <row r="46" spans="1:12" ht="12" customHeight="1">
      <c r="A46" s="171" t="s">
        <v>15</v>
      </c>
      <c r="B46" s="257">
        <f t="shared" ref="B46:J46" si="15">B16/$K16*100</f>
        <v>40.456375838926171</v>
      </c>
      <c r="C46" s="257">
        <f t="shared" si="15"/>
        <v>59.543624161073829</v>
      </c>
      <c r="D46" s="257">
        <f t="shared" si="15"/>
        <v>31.865771812080535</v>
      </c>
      <c r="E46" s="257">
        <f t="shared" si="15"/>
        <v>68.134228187919462</v>
      </c>
      <c r="F46" s="257">
        <f t="shared" si="15"/>
        <v>57.395973154362409</v>
      </c>
      <c r="G46" s="257">
        <f t="shared" si="15"/>
        <v>42.604026845637584</v>
      </c>
      <c r="H46" s="257">
        <f t="shared" si="15"/>
        <v>52.510067114093964</v>
      </c>
      <c r="I46" s="257">
        <f t="shared" si="15"/>
        <v>41.422818791946305</v>
      </c>
      <c r="J46" s="259">
        <f t="shared" si="15"/>
        <v>6.0671140939597317</v>
      </c>
      <c r="K46" s="143"/>
    </row>
    <row r="47" spans="1:12" ht="12" customHeight="1">
      <c r="A47" s="171" t="s">
        <v>5</v>
      </c>
      <c r="B47" s="257">
        <f t="shared" ref="B47:J47" si="16">B17/$K17*100</f>
        <v>45.587998805394101</v>
      </c>
      <c r="C47" s="257">
        <f t="shared" si="16"/>
        <v>54.412001194605899</v>
      </c>
      <c r="D47" s="257">
        <f t="shared" si="16"/>
        <v>21.564933722346023</v>
      </c>
      <c r="E47" s="257">
        <f t="shared" si="16"/>
        <v>78.435066277653974</v>
      </c>
      <c r="F47" s="257">
        <f t="shared" si="16"/>
        <v>68.044292310873217</v>
      </c>
      <c r="G47" s="257">
        <f t="shared" si="16"/>
        <v>31.95570768912679</v>
      </c>
      <c r="H47" s="257">
        <f t="shared" si="16"/>
        <v>43.373383261733558</v>
      </c>
      <c r="I47" s="257">
        <f t="shared" si="16"/>
        <v>18.840313354315512</v>
      </c>
      <c r="J47" s="259">
        <f t="shared" si="16"/>
        <v>37.78630338395093</v>
      </c>
      <c r="K47" s="143"/>
    </row>
    <row r="48" spans="1:12" ht="12" customHeight="1">
      <c r="A48" s="171" t="s">
        <v>16</v>
      </c>
      <c r="B48" s="257">
        <f t="shared" ref="B48:J48" si="17">B18/$K18*100</f>
        <v>35.68641362185172</v>
      </c>
      <c r="C48" s="257">
        <f t="shared" si="17"/>
        <v>64.313586378148273</v>
      </c>
      <c r="D48" s="257">
        <f t="shared" si="17"/>
        <v>25.909897126640651</v>
      </c>
      <c r="E48" s="257">
        <f t="shared" si="17"/>
        <v>74.090102873359342</v>
      </c>
      <c r="F48" s="257">
        <f t="shared" si="17"/>
        <v>75.118836466832207</v>
      </c>
      <c r="G48" s="257">
        <f t="shared" si="17"/>
        <v>24.88116353316779</v>
      </c>
      <c r="H48" s="257">
        <f t="shared" si="17"/>
        <v>33.735367151472154</v>
      </c>
      <c r="I48" s="257">
        <f t="shared" si="17"/>
        <v>23.455125931181271</v>
      </c>
      <c r="J48" s="259">
        <f t="shared" si="17"/>
        <v>42.809506917346582</v>
      </c>
      <c r="K48" s="143"/>
    </row>
    <row r="49" spans="1:12" ht="12" customHeight="1">
      <c r="A49" s="171" t="s">
        <v>17</v>
      </c>
      <c r="B49" s="257">
        <f t="shared" ref="B49:J49" si="18">B19/$K19*100</f>
        <v>34.747145187601959</v>
      </c>
      <c r="C49" s="257">
        <f t="shared" si="18"/>
        <v>65.252854812398041</v>
      </c>
      <c r="D49" s="257">
        <f t="shared" si="18"/>
        <v>37.422512234910279</v>
      </c>
      <c r="E49" s="257">
        <f t="shared" si="18"/>
        <v>62.577487765089721</v>
      </c>
      <c r="F49" s="257">
        <f t="shared" si="18"/>
        <v>56.182707993474715</v>
      </c>
      <c r="G49" s="257">
        <f t="shared" si="18"/>
        <v>43.817292006525285</v>
      </c>
      <c r="H49" s="257">
        <f t="shared" si="18"/>
        <v>49.265905383360518</v>
      </c>
      <c r="I49" s="257">
        <f t="shared" si="18"/>
        <v>27.275693311582383</v>
      </c>
      <c r="J49" s="259">
        <f t="shared" si="18"/>
        <v>23.458401305057098</v>
      </c>
      <c r="K49" s="143"/>
    </row>
    <row r="50" spans="1:12" ht="12" customHeight="1">
      <c r="A50" s="171" t="s">
        <v>24</v>
      </c>
      <c r="B50" s="257">
        <f t="shared" ref="B50:J50" si="19">B20/$K20*100</f>
        <v>46.500678317771929</v>
      </c>
      <c r="C50" s="257">
        <f t="shared" si="19"/>
        <v>53.499321682228071</v>
      </c>
      <c r="D50" s="257">
        <f t="shared" si="19"/>
        <v>23.106695395419361</v>
      </c>
      <c r="E50" s="257">
        <f t="shared" si="19"/>
        <v>76.893304604580635</v>
      </c>
      <c r="F50" s="257">
        <f t="shared" si="19"/>
        <v>56.451999042374915</v>
      </c>
      <c r="G50" s="257">
        <f t="shared" si="19"/>
        <v>43.548000957625085</v>
      </c>
      <c r="H50" s="257">
        <f t="shared" si="19"/>
        <v>37.746388955390628</v>
      </c>
      <c r="I50" s="257">
        <f t="shared" si="19"/>
        <v>19.519591413295029</v>
      </c>
      <c r="J50" s="259">
        <f t="shared" si="19"/>
        <v>42.734019631314339</v>
      </c>
      <c r="K50" s="143"/>
    </row>
    <row r="51" spans="1:12" ht="12" customHeight="1">
      <c r="A51" s="171" t="s">
        <v>28</v>
      </c>
      <c r="B51" s="257">
        <f t="shared" ref="B51:J51" si="20">B21/$K21*100</f>
        <v>48.822282079202246</v>
      </c>
      <c r="C51" s="257">
        <f t="shared" si="20"/>
        <v>51.177717920797747</v>
      </c>
      <c r="D51" s="257">
        <f t="shared" si="20"/>
        <v>13.178405639291649</v>
      </c>
      <c r="E51" s="257">
        <f t="shared" si="20"/>
        <v>86.82159436070836</v>
      </c>
      <c r="F51" s="257">
        <f t="shared" si="20"/>
        <v>48.352341108372968</v>
      </c>
      <c r="G51" s="257">
        <f t="shared" si="20"/>
        <v>51.647658891627025</v>
      </c>
      <c r="H51" s="257">
        <f t="shared" si="20"/>
        <v>24.55155023210499</v>
      </c>
      <c r="I51" s="257">
        <f t="shared" si="20"/>
        <v>14.436357384377327</v>
      </c>
      <c r="J51" s="259">
        <f t="shared" si="20"/>
        <v>61.012092383517682</v>
      </c>
      <c r="K51" s="143"/>
    </row>
    <row r="52" spans="1:12" ht="12" customHeight="1">
      <c r="A52" s="171" t="s">
        <v>177</v>
      </c>
      <c r="B52" s="257">
        <f t="shared" ref="B52:J52" si="21">B22/$K22*100</f>
        <v>44.701399382432164</v>
      </c>
      <c r="C52" s="257">
        <f t="shared" si="21"/>
        <v>55.298600617567843</v>
      </c>
      <c r="D52" s="257">
        <f t="shared" si="21"/>
        <v>9.1485447736679593</v>
      </c>
      <c r="E52" s="257">
        <f t="shared" si="21"/>
        <v>90.85145522633205</v>
      </c>
      <c r="F52" s="257">
        <f t="shared" si="21"/>
        <v>62.173970172787598</v>
      </c>
      <c r="G52" s="257">
        <f t="shared" si="21"/>
        <v>37.826029827212402</v>
      </c>
      <c r="H52" s="257">
        <f t="shared" si="21"/>
        <v>16.316273569410683</v>
      </c>
      <c r="I52" s="257">
        <f t="shared" si="21"/>
        <v>12.650285789369949</v>
      </c>
      <c r="J52" s="259">
        <f t="shared" si="21"/>
        <v>71.033440641219372</v>
      </c>
      <c r="K52" s="143"/>
    </row>
    <row r="53" spans="1:12" ht="12" customHeight="1">
      <c r="A53" s="171" t="s">
        <v>18</v>
      </c>
      <c r="B53" s="257">
        <f t="shared" ref="B53:J53" si="22">B23/$K23*100</f>
        <v>50.770972151033654</v>
      </c>
      <c r="C53" s="257">
        <f t="shared" si="22"/>
        <v>49.229027848966346</v>
      </c>
      <c r="D53" s="257">
        <f t="shared" si="22"/>
        <v>14.731761489834271</v>
      </c>
      <c r="E53" s="257">
        <f t="shared" si="22"/>
        <v>85.26823851016573</v>
      </c>
      <c r="F53" s="257">
        <f t="shared" si="22"/>
        <v>40.912779771057579</v>
      </c>
      <c r="G53" s="257">
        <f t="shared" si="22"/>
        <v>59.087220228942428</v>
      </c>
      <c r="H53" s="257">
        <f t="shared" si="22"/>
        <v>30.764138048863831</v>
      </c>
      <c r="I53" s="257">
        <f t="shared" si="22"/>
        <v>16.500085426277124</v>
      </c>
      <c r="J53" s="259">
        <f t="shared" si="22"/>
        <v>52.735776524859048</v>
      </c>
      <c r="K53" s="143"/>
    </row>
    <row r="54" spans="1:12" ht="12" customHeight="1">
      <c r="A54" s="171" t="s">
        <v>19</v>
      </c>
      <c r="B54" s="257">
        <f t="shared" ref="B54:J54" si="23">B24/$K24*100</f>
        <v>38.023939780346346</v>
      </c>
      <c r="C54" s="257">
        <f t="shared" si="23"/>
        <v>61.976060219653647</v>
      </c>
      <c r="D54" s="257">
        <f t="shared" si="23"/>
        <v>27.551314219900458</v>
      </c>
      <c r="E54" s="257">
        <f t="shared" si="23"/>
        <v>72.448685780099538</v>
      </c>
      <c r="F54" s="257">
        <f t="shared" si="23"/>
        <v>68.565669861379618</v>
      </c>
      <c r="G54" s="257">
        <f t="shared" si="23"/>
        <v>31.434330138620375</v>
      </c>
      <c r="H54" s="257">
        <f t="shared" si="23"/>
        <v>45.962732919254655</v>
      </c>
      <c r="I54" s="257">
        <f t="shared" si="23"/>
        <v>29.702603759614988</v>
      </c>
      <c r="J54" s="259">
        <f t="shared" si="23"/>
        <v>24.334663321130353</v>
      </c>
      <c r="K54" s="143"/>
    </row>
    <row r="55" spans="1:12" ht="12" customHeight="1">
      <c r="A55" s="171" t="s">
        <v>20</v>
      </c>
      <c r="B55" s="257">
        <f t="shared" ref="B55:J55" si="24">B25/$K25*100</f>
        <v>46.344647519582246</v>
      </c>
      <c r="C55" s="257">
        <f t="shared" si="24"/>
        <v>53.655352480417747</v>
      </c>
      <c r="D55" s="257">
        <f t="shared" si="24"/>
        <v>15.992167101827675</v>
      </c>
      <c r="E55" s="257">
        <f t="shared" si="24"/>
        <v>84.007832898172325</v>
      </c>
      <c r="F55" s="257">
        <f t="shared" si="24"/>
        <v>76.605744125326368</v>
      </c>
      <c r="G55" s="257">
        <f t="shared" si="24"/>
        <v>23.394255874673629</v>
      </c>
      <c r="H55" s="257">
        <f t="shared" si="24"/>
        <v>49.738903394255871</v>
      </c>
      <c r="I55" s="257">
        <f t="shared" si="24"/>
        <v>30.352480417754567</v>
      </c>
      <c r="J55" s="259">
        <f t="shared" si="24"/>
        <v>19.908616187989555</v>
      </c>
      <c r="K55" s="143"/>
    </row>
    <row r="56" spans="1:12" ht="12" customHeight="1">
      <c r="A56" s="171" t="s">
        <v>40</v>
      </c>
      <c r="B56" s="257">
        <f t="shared" ref="B56:J56" si="25">B26/$K26*100</f>
        <v>37.935264324153209</v>
      </c>
      <c r="C56" s="257">
        <f t="shared" si="25"/>
        <v>62.064735675846784</v>
      </c>
      <c r="D56" s="257">
        <f t="shared" si="25"/>
        <v>13.271604938271606</v>
      </c>
      <c r="E56" s="257">
        <f t="shared" si="25"/>
        <v>86.728395061728392</v>
      </c>
      <c r="F56" s="257">
        <f t="shared" si="25"/>
        <v>76.388888888888886</v>
      </c>
      <c r="G56" s="257">
        <f t="shared" si="25"/>
        <v>23.611111111111111</v>
      </c>
      <c r="H56" s="257">
        <f t="shared" si="25"/>
        <v>29.079613801836025</v>
      </c>
      <c r="I56" s="257">
        <f t="shared" si="25"/>
        <v>24.394586894586894</v>
      </c>
      <c r="J56" s="259">
        <f t="shared" si="25"/>
        <v>46.525799303577081</v>
      </c>
      <c r="K56" s="143"/>
    </row>
    <row r="57" spans="1:12" ht="12" customHeight="1">
      <c r="A57" s="171" t="s">
        <v>41</v>
      </c>
      <c r="B57" s="257">
        <f t="shared" ref="B57:J57" si="26">B27/$K27*100</f>
        <v>39.710034338038916</v>
      </c>
      <c r="C57" s="257">
        <f t="shared" si="26"/>
        <v>60.289965661961084</v>
      </c>
      <c r="D57" s="257">
        <f t="shared" si="26"/>
        <v>33.27737504769172</v>
      </c>
      <c r="E57" s="257">
        <f t="shared" si="26"/>
        <v>66.72262495230828</v>
      </c>
      <c r="F57" s="257">
        <f t="shared" si="26"/>
        <v>72.010682945440678</v>
      </c>
      <c r="G57" s="257">
        <f t="shared" si="26"/>
        <v>27.989317054559326</v>
      </c>
      <c r="H57" s="257">
        <f t="shared" si="26"/>
        <v>40.946203739030906</v>
      </c>
      <c r="I57" s="257">
        <f t="shared" si="26"/>
        <v>22.327355971003435</v>
      </c>
      <c r="J57" s="259">
        <f t="shared" si="26"/>
        <v>36.726440289965659</v>
      </c>
      <c r="K57" s="143"/>
    </row>
    <row r="58" spans="1:12" ht="12" customHeight="1">
      <c r="A58" s="171" t="s">
        <v>150</v>
      </c>
      <c r="B58" s="257">
        <f t="shared" ref="B58:J58" si="27">B28/$K28*100</f>
        <v>63.114754098360656</v>
      </c>
      <c r="C58" s="257">
        <f t="shared" si="27"/>
        <v>36.885245901639344</v>
      </c>
      <c r="D58" s="257">
        <f t="shared" si="27"/>
        <v>15.932377049180326</v>
      </c>
      <c r="E58" s="257">
        <f t="shared" si="27"/>
        <v>84.067622950819683</v>
      </c>
      <c r="F58" s="257">
        <f t="shared" si="27"/>
        <v>99.948770491803273</v>
      </c>
      <c r="G58" s="257">
        <f t="shared" si="27"/>
        <v>5.1229508196721313E-2</v>
      </c>
      <c r="H58" s="257">
        <f t="shared" si="27"/>
        <v>84.067622950819683</v>
      </c>
      <c r="I58" s="257">
        <f t="shared" si="27"/>
        <v>15.932377049180326</v>
      </c>
      <c r="J58" s="259">
        <f t="shared" si="27"/>
        <v>0</v>
      </c>
      <c r="K58" s="143"/>
    </row>
    <row r="59" spans="1:12" s="23" customFormat="1" ht="15" customHeight="1">
      <c r="A59" s="249" t="s">
        <v>21</v>
      </c>
      <c r="B59" s="383">
        <f t="shared" ref="B59:J59" si="28">B29/$K29*100</f>
        <v>48.583639874502097</v>
      </c>
      <c r="C59" s="383">
        <f t="shared" si="28"/>
        <v>51.416360125497903</v>
      </c>
      <c r="D59" s="383">
        <f t="shared" si="28"/>
        <v>19.186626824088385</v>
      </c>
      <c r="E59" s="383">
        <f t="shared" si="28"/>
        <v>80.813373175911622</v>
      </c>
      <c r="F59" s="383">
        <f t="shared" si="28"/>
        <v>61.979048442314813</v>
      </c>
      <c r="G59" s="383">
        <f t="shared" si="28"/>
        <v>38.020951557685187</v>
      </c>
      <c r="H59" s="383">
        <f t="shared" si="28"/>
        <v>32.075970385480055</v>
      </c>
      <c r="I59" s="383">
        <f t="shared" si="28"/>
        <v>20.699380284142674</v>
      </c>
      <c r="J59" s="382">
        <f t="shared" si="28"/>
        <v>47.224649330377275</v>
      </c>
      <c r="K59" s="155"/>
      <c r="L59" s="424"/>
    </row>
    <row r="60" spans="1:12" s="23" customFormat="1" ht="15" customHeight="1">
      <c r="A60" s="226" t="s">
        <v>38</v>
      </c>
      <c r="B60" s="383">
        <f t="shared" ref="B60:J60" si="29">B30/$K30*100</f>
        <v>51.108686315541128</v>
      </c>
      <c r="C60" s="383">
        <f t="shared" si="29"/>
        <v>48.891313684458872</v>
      </c>
      <c r="D60" s="383">
        <f t="shared" si="29"/>
        <v>37.113162264790446</v>
      </c>
      <c r="E60" s="383">
        <f t="shared" si="29"/>
        <v>62.886837735209554</v>
      </c>
      <c r="F60" s="383">
        <f t="shared" si="29"/>
        <v>78.720757422325079</v>
      </c>
      <c r="G60" s="383">
        <f t="shared" si="29"/>
        <v>21.279242577674914</v>
      </c>
      <c r="H60" s="383">
        <f t="shared" si="29"/>
        <v>41.590523747535862</v>
      </c>
      <c r="I60" s="383">
        <f t="shared" si="29"/>
        <v>28.552493962702087</v>
      </c>
      <c r="J60" s="382">
        <f t="shared" si="29"/>
        <v>29.856982289762058</v>
      </c>
      <c r="K60" s="155"/>
      <c r="L60" s="424"/>
    </row>
    <row r="61" spans="1:12" s="23" customFormat="1" ht="15" customHeight="1">
      <c r="A61" s="226" t="s">
        <v>39</v>
      </c>
      <c r="B61" s="383">
        <f t="shared" ref="B61:J62" si="30">B31/$K31*100</f>
        <v>49.198685357350378</v>
      </c>
      <c r="C61" s="383">
        <f t="shared" si="30"/>
        <v>50.801314642649622</v>
      </c>
      <c r="D61" s="383">
        <f t="shared" si="30"/>
        <v>33.775421266705401</v>
      </c>
      <c r="E61" s="383">
        <f t="shared" si="30"/>
        <v>66.224578733294592</v>
      </c>
      <c r="F61" s="383">
        <f t="shared" si="30"/>
        <v>67.684213393375941</v>
      </c>
      <c r="G61" s="383">
        <f t="shared" si="30"/>
        <v>32.315786606624059</v>
      </c>
      <c r="H61" s="383">
        <f t="shared" si="30"/>
        <v>45.969367373619988</v>
      </c>
      <c r="I61" s="383">
        <f t="shared" si="30"/>
        <v>28.577226176641485</v>
      </c>
      <c r="J61" s="382">
        <f t="shared" si="30"/>
        <v>25.453406449738523</v>
      </c>
      <c r="K61" s="156"/>
      <c r="L61" s="424"/>
    </row>
    <row r="62" spans="1:12" s="23" customFormat="1" ht="15" customHeight="1">
      <c r="A62" s="251" t="s">
        <v>71</v>
      </c>
      <c r="B62" s="383">
        <f t="shared" ref="B62:G62" si="31">B32/$K32*100</f>
        <v>50.210877584069259</v>
      </c>
      <c r="C62" s="383">
        <f t="shared" si="31"/>
        <v>49.789122415930748</v>
      </c>
      <c r="D62" s="383">
        <f t="shared" si="31"/>
        <v>33.45083007158663</v>
      </c>
      <c r="E62" s="383">
        <f t="shared" si="31"/>
        <v>66.549169928413363</v>
      </c>
      <c r="F62" s="383">
        <f t="shared" si="31"/>
        <v>73.199713306674198</v>
      </c>
      <c r="G62" s="383">
        <f t="shared" si="31"/>
        <v>26.800286693325809</v>
      </c>
      <c r="H62" s="383">
        <f t="shared" si="30"/>
        <v>41.27822739520424</v>
      </c>
      <c r="I62" s="383">
        <f t="shared" si="30"/>
        <v>27.34255710023573</v>
      </c>
      <c r="J62" s="382">
        <f t="shared" si="30"/>
        <v>31.379215504560023</v>
      </c>
      <c r="K62" s="143"/>
      <c r="L62" s="424"/>
    </row>
    <row r="63" spans="1:12" s="124" customFormat="1" ht="18" customHeight="1">
      <c r="A63" s="583" t="s">
        <v>152</v>
      </c>
      <c r="B63" s="583"/>
      <c r="C63" s="583"/>
      <c r="D63" s="583"/>
      <c r="E63" s="583"/>
      <c r="F63" s="583"/>
      <c r="G63" s="583"/>
      <c r="H63" s="583"/>
      <c r="I63" s="583"/>
      <c r="J63" s="583"/>
      <c r="K63" s="139"/>
    </row>
    <row r="64" spans="1:12" s="69" customFormat="1" ht="9" customHeight="1">
      <c r="A64" s="157" t="s">
        <v>161</v>
      </c>
      <c r="B64" s="157"/>
      <c r="C64" s="157"/>
      <c r="D64" s="157"/>
      <c r="E64" s="157"/>
      <c r="F64" s="157"/>
      <c r="G64" s="157"/>
      <c r="H64" s="157"/>
      <c r="I64" s="157"/>
      <c r="J64" s="157"/>
      <c r="K64" s="157"/>
      <c r="L64" s="76"/>
    </row>
    <row r="65" spans="1:11" ht="11.25" customHeight="1">
      <c r="A65" s="47"/>
      <c r="B65" s="47"/>
      <c r="C65" s="47"/>
      <c r="D65" s="47"/>
      <c r="E65" s="47"/>
      <c r="F65" s="47"/>
      <c r="G65" s="47"/>
      <c r="H65" s="47"/>
      <c r="I65" s="47"/>
      <c r="J65" s="47"/>
      <c r="K65" s="47"/>
    </row>
  </sheetData>
  <mergeCells count="13">
    <mergeCell ref="K7:K8"/>
    <mergeCell ref="A7:A8"/>
    <mergeCell ref="B7:C7"/>
    <mergeCell ref="D7:E7"/>
    <mergeCell ref="F7:G7"/>
    <mergeCell ref="H7:J7"/>
    <mergeCell ref="A63:J63"/>
    <mergeCell ref="A34:K34"/>
    <mergeCell ref="A37:A38"/>
    <mergeCell ref="B37:C37"/>
    <mergeCell ref="D37:E37"/>
    <mergeCell ref="F37:G37"/>
    <mergeCell ref="H37:J37"/>
  </mergeCells>
  <hyperlinks>
    <hyperlink ref="K1" location="F!A1" display="Retour au menu" xr:uid="{00000000-0004-0000-0E00-000000000000}"/>
  </hyperlinks>
  <pageMargins left="0.7" right="0.7" top="0.75" bottom="0.75" header="0.3" footer="0.3"/>
  <pageSetup paperSize="9" scale="88" fitToHeight="2" orientation="landscape" r:id="rId1"/>
  <headerFooter alignWithMargins="0">
    <oddFooter>&amp;L&amp;8&amp;K002060Le marché du travail bruxellois : Données statistiques - Caractéristiques des communes de la Région bruxelloise
Elaboration : view.brussels, www.actiris.be&amp;R&amp;8F &amp;P</oddFooter>
  </headerFooter>
  <rowBreaks count="1" manualBreakCount="1">
    <brk id="35"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94"/>
  <sheetViews>
    <sheetView showGridLines="0" topLeftCell="A33" zoomScaleNormal="100" zoomScaleSheetLayoutView="80" workbookViewId="0"/>
  </sheetViews>
  <sheetFormatPr baseColWidth="10" defaultColWidth="10.33203125" defaultRowHeight="10.199999999999999"/>
  <cols>
    <col min="1" max="1" width="23" style="5" customWidth="1"/>
    <col min="2" max="14" width="8" style="5" customWidth="1"/>
    <col min="15" max="17" width="7.88671875" style="5" customWidth="1"/>
    <col min="18" max="16384" width="10.33203125" style="5"/>
  </cols>
  <sheetData>
    <row r="1" spans="1:19" ht="22.8">
      <c r="A1" s="70" t="s">
        <v>109</v>
      </c>
      <c r="Q1" s="68" t="s">
        <v>107</v>
      </c>
    </row>
    <row r="2" spans="1:19" ht="3" customHeight="1"/>
    <row r="3" spans="1:19" s="396" customFormat="1" ht="15.75" customHeight="1">
      <c r="A3" s="81" t="s">
        <v>119</v>
      </c>
      <c r="Q3" s="47"/>
    </row>
    <row r="4" spans="1:19" s="396" customFormat="1" ht="4.5" customHeight="1">
      <c r="A4" s="81"/>
      <c r="Q4" s="47"/>
    </row>
    <row r="5" spans="1:19" ht="19.5" customHeight="1">
      <c r="A5" s="164" t="s">
        <v>205</v>
      </c>
      <c r="B5" s="164"/>
      <c r="C5" s="164"/>
      <c r="D5" s="164"/>
      <c r="E5" s="164"/>
      <c r="F5" s="164"/>
      <c r="G5" s="164"/>
      <c r="H5" s="164"/>
      <c r="I5" s="164"/>
      <c r="J5" s="164"/>
      <c r="K5" s="164"/>
      <c r="L5" s="164"/>
      <c r="M5" s="164"/>
      <c r="N5" s="131"/>
      <c r="O5" s="131"/>
      <c r="P5" s="131"/>
      <c r="Q5" s="131"/>
    </row>
    <row r="6" spans="1:19" ht="4.5" customHeight="1">
      <c r="A6" s="130"/>
      <c r="B6" s="130"/>
      <c r="C6" s="130"/>
      <c r="D6" s="130"/>
      <c r="E6" s="130"/>
      <c r="F6" s="130"/>
      <c r="G6" s="18"/>
      <c r="H6" s="18"/>
      <c r="I6" s="18"/>
      <c r="J6" s="18"/>
      <c r="K6" s="18"/>
      <c r="L6" s="18"/>
      <c r="M6" s="18"/>
      <c r="N6" s="18"/>
      <c r="O6" s="18"/>
      <c r="P6" s="18"/>
    </row>
    <row r="7" spans="1:19" s="19" customFormat="1" ht="12.75" customHeight="1">
      <c r="A7" s="601" t="s">
        <v>8</v>
      </c>
      <c r="B7" s="595">
        <v>1992</v>
      </c>
      <c r="C7" s="595">
        <v>1993</v>
      </c>
      <c r="D7" s="595">
        <v>1994</v>
      </c>
      <c r="E7" s="595">
        <v>1995</v>
      </c>
      <c r="F7" s="595">
        <v>1996</v>
      </c>
      <c r="G7" s="599">
        <v>1997</v>
      </c>
      <c r="H7" s="599">
        <v>1998</v>
      </c>
      <c r="I7" s="599">
        <v>1999</v>
      </c>
      <c r="J7" s="599">
        <v>2000</v>
      </c>
      <c r="K7" s="599">
        <v>2001</v>
      </c>
      <c r="L7" s="599">
        <v>2002</v>
      </c>
      <c r="M7" s="599">
        <v>2003</v>
      </c>
      <c r="N7" s="599">
        <v>2004</v>
      </c>
      <c r="O7" s="597">
        <v>2005</v>
      </c>
      <c r="P7" s="593">
        <v>2006</v>
      </c>
      <c r="Q7" s="593">
        <v>2007</v>
      </c>
    </row>
    <row r="8" spans="1:19" s="19" customFormat="1" ht="12.75" customHeight="1">
      <c r="A8" s="602"/>
      <c r="B8" s="596"/>
      <c r="C8" s="596"/>
      <c r="D8" s="596"/>
      <c r="E8" s="596"/>
      <c r="F8" s="596"/>
      <c r="G8" s="600"/>
      <c r="H8" s="600"/>
      <c r="I8" s="600"/>
      <c r="J8" s="600"/>
      <c r="K8" s="600"/>
      <c r="L8" s="600"/>
      <c r="M8" s="600"/>
      <c r="N8" s="600"/>
      <c r="O8" s="598"/>
      <c r="P8" s="594"/>
      <c r="Q8" s="594"/>
    </row>
    <row r="9" spans="1:19" ht="12" customHeight="1">
      <c r="A9" s="171" t="s">
        <v>9</v>
      </c>
      <c r="B9" s="254">
        <v>2506</v>
      </c>
      <c r="C9" s="254">
        <v>2528</v>
      </c>
      <c r="D9" s="254">
        <v>2485</v>
      </c>
      <c r="E9" s="254">
        <v>2492</v>
      </c>
      <c r="F9" s="254">
        <v>2504</v>
      </c>
      <c r="G9" s="261">
        <v>2484</v>
      </c>
      <c r="H9" s="261">
        <v>2503</v>
      </c>
      <c r="I9" s="261">
        <v>2517</v>
      </c>
      <c r="J9" s="261">
        <v>2553</v>
      </c>
      <c r="K9" s="261">
        <v>2589</v>
      </c>
      <c r="L9" s="261">
        <v>2560</v>
      </c>
      <c r="M9" s="261">
        <v>2518</v>
      </c>
      <c r="N9" s="261">
        <v>2627</v>
      </c>
      <c r="O9" s="262">
        <v>2573</v>
      </c>
      <c r="P9" s="289">
        <v>2530</v>
      </c>
      <c r="Q9" s="289">
        <v>2589</v>
      </c>
    </row>
    <row r="10" spans="1:19" ht="12" customHeight="1">
      <c r="A10" s="171" t="s">
        <v>10</v>
      </c>
      <c r="B10" s="254">
        <v>849</v>
      </c>
      <c r="C10" s="254">
        <v>862</v>
      </c>
      <c r="D10" s="254">
        <v>857</v>
      </c>
      <c r="E10" s="254">
        <v>841</v>
      </c>
      <c r="F10" s="254">
        <v>833</v>
      </c>
      <c r="G10" s="261">
        <v>802</v>
      </c>
      <c r="H10" s="261">
        <v>812</v>
      </c>
      <c r="I10" s="261">
        <v>826</v>
      </c>
      <c r="J10" s="261">
        <v>850</v>
      </c>
      <c r="K10" s="261">
        <v>868</v>
      </c>
      <c r="L10" s="261">
        <v>842</v>
      </c>
      <c r="M10" s="261">
        <v>819</v>
      </c>
      <c r="N10" s="261">
        <v>816</v>
      </c>
      <c r="O10" s="262">
        <v>804</v>
      </c>
      <c r="P10" s="289">
        <v>825</v>
      </c>
      <c r="Q10" s="289">
        <v>858</v>
      </c>
    </row>
    <row r="11" spans="1:19" ht="12" customHeight="1">
      <c r="A11" s="171" t="s">
        <v>23</v>
      </c>
      <c r="B11" s="254">
        <v>441</v>
      </c>
      <c r="C11" s="254">
        <v>437</v>
      </c>
      <c r="D11" s="254">
        <v>439</v>
      </c>
      <c r="E11" s="254">
        <v>443</v>
      </c>
      <c r="F11" s="254">
        <v>430</v>
      </c>
      <c r="G11" s="261">
        <v>429</v>
      </c>
      <c r="H11" s="261">
        <v>450</v>
      </c>
      <c r="I11" s="261">
        <v>443</v>
      </c>
      <c r="J11" s="261">
        <v>466</v>
      </c>
      <c r="K11" s="261">
        <v>469</v>
      </c>
      <c r="L11" s="261">
        <v>450</v>
      </c>
      <c r="M11" s="261">
        <v>435</v>
      </c>
      <c r="N11" s="261">
        <v>460</v>
      </c>
      <c r="O11" s="262">
        <v>441</v>
      </c>
      <c r="P11" s="289">
        <v>453</v>
      </c>
      <c r="Q11" s="289">
        <v>454</v>
      </c>
    </row>
    <row r="12" spans="1:19" ht="12" customHeight="1">
      <c r="A12" s="171" t="s">
        <v>11</v>
      </c>
      <c r="B12" s="254">
        <v>9390</v>
      </c>
      <c r="C12" s="254">
        <v>9189</v>
      </c>
      <c r="D12" s="254">
        <v>9070</v>
      </c>
      <c r="E12" s="254">
        <v>9055</v>
      </c>
      <c r="F12" s="254">
        <v>9022</v>
      </c>
      <c r="G12" s="261">
        <v>8977</v>
      </c>
      <c r="H12" s="261">
        <v>9098</v>
      </c>
      <c r="I12" s="261">
        <v>9166</v>
      </c>
      <c r="J12" s="261">
        <v>9209</v>
      </c>
      <c r="K12" s="261">
        <v>9332</v>
      </c>
      <c r="L12" s="261">
        <v>9330</v>
      </c>
      <c r="M12" s="261">
        <v>9282</v>
      </c>
      <c r="N12" s="261">
        <v>9436</v>
      </c>
      <c r="O12" s="262">
        <v>9127</v>
      </c>
      <c r="P12" s="289">
        <v>9294</v>
      </c>
      <c r="Q12" s="289">
        <v>9714</v>
      </c>
    </row>
    <row r="13" spans="1:19" ht="12" customHeight="1">
      <c r="A13" s="171" t="s">
        <v>12</v>
      </c>
      <c r="B13" s="254">
        <v>1468</v>
      </c>
      <c r="C13" s="254">
        <v>1482</v>
      </c>
      <c r="D13" s="254">
        <v>1462</v>
      </c>
      <c r="E13" s="254">
        <v>1432</v>
      </c>
      <c r="F13" s="254">
        <v>1445</v>
      </c>
      <c r="G13" s="261">
        <v>1402</v>
      </c>
      <c r="H13" s="261">
        <v>1440</v>
      </c>
      <c r="I13" s="261">
        <v>1410</v>
      </c>
      <c r="J13" s="261">
        <v>1412</v>
      </c>
      <c r="K13" s="261">
        <v>1392</v>
      </c>
      <c r="L13" s="261">
        <v>1395</v>
      </c>
      <c r="M13" s="261">
        <v>1405</v>
      </c>
      <c r="N13" s="261">
        <v>1413</v>
      </c>
      <c r="O13" s="262">
        <v>1416</v>
      </c>
      <c r="P13" s="289">
        <v>1467</v>
      </c>
      <c r="Q13" s="289">
        <v>1459</v>
      </c>
    </row>
    <row r="14" spans="1:19" ht="12" customHeight="1">
      <c r="A14" s="171" t="s">
        <v>13</v>
      </c>
      <c r="B14" s="254">
        <v>712</v>
      </c>
      <c r="C14" s="254">
        <v>720</v>
      </c>
      <c r="D14" s="254">
        <v>737</v>
      </c>
      <c r="E14" s="254">
        <v>721</v>
      </c>
      <c r="F14" s="254">
        <v>725</v>
      </c>
      <c r="G14" s="261">
        <v>683</v>
      </c>
      <c r="H14" s="261">
        <v>696</v>
      </c>
      <c r="I14" s="261">
        <v>713</v>
      </c>
      <c r="J14" s="261">
        <v>717</v>
      </c>
      <c r="K14" s="261">
        <v>744</v>
      </c>
      <c r="L14" s="261">
        <v>723</v>
      </c>
      <c r="M14" s="261">
        <v>734</v>
      </c>
      <c r="N14" s="261">
        <v>708</v>
      </c>
      <c r="O14" s="262">
        <v>704</v>
      </c>
      <c r="P14" s="289">
        <v>728</v>
      </c>
      <c r="Q14" s="289">
        <v>732</v>
      </c>
    </row>
    <row r="15" spans="1:19" ht="12" customHeight="1">
      <c r="A15" s="171" t="s">
        <v>145</v>
      </c>
      <c r="B15" s="254">
        <v>1201</v>
      </c>
      <c r="C15" s="254">
        <v>1189</v>
      </c>
      <c r="D15" s="254">
        <v>1166</v>
      </c>
      <c r="E15" s="254">
        <v>1175</v>
      </c>
      <c r="F15" s="254">
        <v>1199</v>
      </c>
      <c r="G15" s="261">
        <v>1166</v>
      </c>
      <c r="H15" s="261">
        <v>1179</v>
      </c>
      <c r="I15" s="261">
        <v>1180</v>
      </c>
      <c r="J15" s="261">
        <v>1190</v>
      </c>
      <c r="K15" s="261">
        <v>1203</v>
      </c>
      <c r="L15" s="261">
        <v>1215</v>
      </c>
      <c r="M15" s="261">
        <v>1168</v>
      </c>
      <c r="N15" s="261">
        <v>1129</v>
      </c>
      <c r="O15" s="262">
        <v>1096</v>
      </c>
      <c r="P15" s="289">
        <v>1137</v>
      </c>
      <c r="Q15" s="289">
        <v>1124</v>
      </c>
      <c r="S15" s="493"/>
    </row>
    <row r="16" spans="1:19" ht="12" customHeight="1">
      <c r="A16" s="171" t="s">
        <v>15</v>
      </c>
      <c r="B16" s="254">
        <v>388</v>
      </c>
      <c r="C16" s="254">
        <v>398</v>
      </c>
      <c r="D16" s="254">
        <v>411</v>
      </c>
      <c r="E16" s="254">
        <v>407</v>
      </c>
      <c r="F16" s="254">
        <v>403</v>
      </c>
      <c r="G16" s="261">
        <v>395</v>
      </c>
      <c r="H16" s="261">
        <v>391</v>
      </c>
      <c r="I16" s="261">
        <v>392</v>
      </c>
      <c r="J16" s="261">
        <v>396</v>
      </c>
      <c r="K16" s="261">
        <v>385</v>
      </c>
      <c r="L16" s="261">
        <v>383</v>
      </c>
      <c r="M16" s="261">
        <v>390</v>
      </c>
      <c r="N16" s="261">
        <v>382</v>
      </c>
      <c r="O16" s="262">
        <v>381</v>
      </c>
      <c r="P16" s="289">
        <v>375</v>
      </c>
      <c r="Q16" s="289">
        <v>374</v>
      </c>
    </row>
    <row r="17" spans="1:17" ht="12" customHeight="1">
      <c r="A17" s="171" t="s">
        <v>5</v>
      </c>
      <c r="B17" s="254">
        <v>3388</v>
      </c>
      <c r="C17" s="254">
        <v>3292</v>
      </c>
      <c r="D17" s="254">
        <v>3203</v>
      </c>
      <c r="E17" s="254">
        <v>3147</v>
      </c>
      <c r="F17" s="254">
        <v>3125</v>
      </c>
      <c r="G17" s="261">
        <v>3134</v>
      </c>
      <c r="H17" s="261">
        <v>3210</v>
      </c>
      <c r="I17" s="261">
        <v>3167</v>
      </c>
      <c r="J17" s="261">
        <v>3284</v>
      </c>
      <c r="K17" s="261">
        <v>3215</v>
      </c>
      <c r="L17" s="261">
        <v>3185</v>
      </c>
      <c r="M17" s="261">
        <v>3211</v>
      </c>
      <c r="N17" s="261">
        <v>3281</v>
      </c>
      <c r="O17" s="262">
        <v>3461</v>
      </c>
      <c r="P17" s="289">
        <v>3627</v>
      </c>
      <c r="Q17" s="289">
        <v>3576</v>
      </c>
    </row>
    <row r="18" spans="1:17" ht="12" customHeight="1">
      <c r="A18" s="171" t="s">
        <v>16</v>
      </c>
      <c r="B18" s="254">
        <v>847</v>
      </c>
      <c r="C18" s="254">
        <v>858</v>
      </c>
      <c r="D18" s="254">
        <v>832</v>
      </c>
      <c r="E18" s="254">
        <v>811</v>
      </c>
      <c r="F18" s="254">
        <v>817</v>
      </c>
      <c r="G18" s="261">
        <v>825</v>
      </c>
      <c r="H18" s="261">
        <v>845</v>
      </c>
      <c r="I18" s="261">
        <v>842</v>
      </c>
      <c r="J18" s="261">
        <v>854</v>
      </c>
      <c r="K18" s="261">
        <v>857</v>
      </c>
      <c r="L18" s="261">
        <v>847</v>
      </c>
      <c r="M18" s="261">
        <v>818</v>
      </c>
      <c r="N18" s="261">
        <v>836</v>
      </c>
      <c r="O18" s="262">
        <v>798</v>
      </c>
      <c r="P18" s="289">
        <v>823</v>
      </c>
      <c r="Q18" s="289">
        <v>844</v>
      </c>
    </row>
    <row r="19" spans="1:17" ht="12" customHeight="1">
      <c r="A19" s="171" t="s">
        <v>17</v>
      </c>
      <c r="B19" s="254">
        <v>406</v>
      </c>
      <c r="C19" s="254">
        <v>423</v>
      </c>
      <c r="D19" s="254">
        <v>403</v>
      </c>
      <c r="E19" s="254">
        <v>377</v>
      </c>
      <c r="F19" s="254">
        <v>366</v>
      </c>
      <c r="G19" s="261">
        <v>346</v>
      </c>
      <c r="H19" s="261">
        <v>342</v>
      </c>
      <c r="I19" s="261">
        <v>354</v>
      </c>
      <c r="J19" s="261">
        <v>352</v>
      </c>
      <c r="K19" s="261">
        <v>351</v>
      </c>
      <c r="L19" s="261">
        <v>331</v>
      </c>
      <c r="M19" s="261">
        <v>326</v>
      </c>
      <c r="N19" s="261">
        <v>330</v>
      </c>
      <c r="O19" s="262">
        <v>317</v>
      </c>
      <c r="P19" s="289">
        <v>347</v>
      </c>
      <c r="Q19" s="289">
        <v>336</v>
      </c>
    </row>
    <row r="20" spans="1:17" ht="12" customHeight="1">
      <c r="A20" s="171" t="s">
        <v>24</v>
      </c>
      <c r="B20" s="254">
        <v>1435</v>
      </c>
      <c r="C20" s="254">
        <v>1417</v>
      </c>
      <c r="D20" s="254">
        <v>1411</v>
      </c>
      <c r="E20" s="254">
        <v>1391</v>
      </c>
      <c r="F20" s="254">
        <v>1405</v>
      </c>
      <c r="G20" s="261">
        <v>1410</v>
      </c>
      <c r="H20" s="261">
        <v>1431</v>
      </c>
      <c r="I20" s="261">
        <v>1417</v>
      </c>
      <c r="J20" s="261">
        <v>1405</v>
      </c>
      <c r="K20" s="261">
        <v>1449</v>
      </c>
      <c r="L20" s="261">
        <v>1476</v>
      </c>
      <c r="M20" s="261">
        <v>1417</v>
      </c>
      <c r="N20" s="261">
        <v>1466</v>
      </c>
      <c r="O20" s="262">
        <v>1467</v>
      </c>
      <c r="P20" s="289">
        <v>1438</v>
      </c>
      <c r="Q20" s="289">
        <v>1479</v>
      </c>
    </row>
    <row r="21" spans="1:17" ht="12" customHeight="1">
      <c r="A21" s="171" t="s">
        <v>28</v>
      </c>
      <c r="B21" s="254">
        <v>1519</v>
      </c>
      <c r="C21" s="254">
        <v>1467</v>
      </c>
      <c r="D21" s="254">
        <v>1459</v>
      </c>
      <c r="E21" s="254">
        <v>1460</v>
      </c>
      <c r="F21" s="254">
        <v>1446</v>
      </c>
      <c r="G21" s="261">
        <v>1469</v>
      </c>
      <c r="H21" s="261">
        <v>1496</v>
      </c>
      <c r="I21" s="261">
        <v>1493</v>
      </c>
      <c r="J21" s="261">
        <v>1483</v>
      </c>
      <c r="K21" s="261">
        <v>1489</v>
      </c>
      <c r="L21" s="261">
        <v>1453</v>
      </c>
      <c r="M21" s="261">
        <v>1469</v>
      </c>
      <c r="N21" s="261">
        <v>1476</v>
      </c>
      <c r="O21" s="262">
        <v>1421</v>
      </c>
      <c r="P21" s="289">
        <v>1446</v>
      </c>
      <c r="Q21" s="289">
        <v>1430</v>
      </c>
    </row>
    <row r="22" spans="1:17" ht="12" customHeight="1">
      <c r="A22" s="171" t="s">
        <v>42</v>
      </c>
      <c r="B22" s="254">
        <v>811</v>
      </c>
      <c r="C22" s="254">
        <v>765</v>
      </c>
      <c r="D22" s="254">
        <v>734</v>
      </c>
      <c r="E22" s="254">
        <v>724</v>
      </c>
      <c r="F22" s="254">
        <v>712</v>
      </c>
      <c r="G22" s="261">
        <v>727</v>
      </c>
      <c r="H22" s="261">
        <v>722</v>
      </c>
      <c r="I22" s="261">
        <v>694</v>
      </c>
      <c r="J22" s="261">
        <v>719</v>
      </c>
      <c r="K22" s="261">
        <v>721</v>
      </c>
      <c r="L22" s="261">
        <v>704</v>
      </c>
      <c r="M22" s="261">
        <v>712</v>
      </c>
      <c r="N22" s="261">
        <v>716</v>
      </c>
      <c r="O22" s="262">
        <v>706</v>
      </c>
      <c r="P22" s="289">
        <v>732</v>
      </c>
      <c r="Q22" s="289">
        <v>740</v>
      </c>
    </row>
    <row r="23" spans="1:17" ht="12" customHeight="1">
      <c r="A23" s="171" t="s">
        <v>18</v>
      </c>
      <c r="B23" s="254">
        <v>2454</v>
      </c>
      <c r="C23" s="254">
        <v>2451</v>
      </c>
      <c r="D23" s="254">
        <v>2411</v>
      </c>
      <c r="E23" s="254">
        <v>2387</v>
      </c>
      <c r="F23" s="254">
        <v>2491</v>
      </c>
      <c r="G23" s="261">
        <v>2460</v>
      </c>
      <c r="H23" s="261">
        <v>2453</v>
      </c>
      <c r="I23" s="261">
        <v>2453</v>
      </c>
      <c r="J23" s="261">
        <v>2439</v>
      </c>
      <c r="K23" s="261">
        <v>2527</v>
      </c>
      <c r="L23" s="261">
        <v>2494</v>
      </c>
      <c r="M23" s="261">
        <v>2454</v>
      </c>
      <c r="N23" s="261">
        <v>2507</v>
      </c>
      <c r="O23" s="262">
        <v>2494</v>
      </c>
      <c r="P23" s="289">
        <v>2521</v>
      </c>
      <c r="Q23" s="289">
        <v>2547</v>
      </c>
    </row>
    <row r="24" spans="1:17" ht="12" customHeight="1">
      <c r="A24" s="171" t="s">
        <v>19</v>
      </c>
      <c r="B24" s="254">
        <v>2720</v>
      </c>
      <c r="C24" s="254">
        <v>2671</v>
      </c>
      <c r="D24" s="254">
        <v>2712</v>
      </c>
      <c r="E24" s="254">
        <v>2653</v>
      </c>
      <c r="F24" s="254">
        <v>2606</v>
      </c>
      <c r="G24" s="261">
        <v>2610</v>
      </c>
      <c r="H24" s="261">
        <v>2601</v>
      </c>
      <c r="I24" s="261">
        <v>2602</v>
      </c>
      <c r="J24" s="261">
        <v>2661</v>
      </c>
      <c r="K24" s="261">
        <v>2673</v>
      </c>
      <c r="L24" s="261">
        <v>2621</v>
      </c>
      <c r="M24" s="261">
        <v>2559</v>
      </c>
      <c r="N24" s="261">
        <v>2629</v>
      </c>
      <c r="O24" s="262">
        <v>2572</v>
      </c>
      <c r="P24" s="289">
        <v>2583</v>
      </c>
      <c r="Q24" s="289">
        <v>2634</v>
      </c>
    </row>
    <row r="25" spans="1:17" ht="12" customHeight="1">
      <c r="A25" s="171" t="s">
        <v>146</v>
      </c>
      <c r="B25" s="254">
        <v>622</v>
      </c>
      <c r="C25" s="254">
        <v>630</v>
      </c>
      <c r="D25" s="254">
        <v>638</v>
      </c>
      <c r="E25" s="254">
        <v>638</v>
      </c>
      <c r="F25" s="254">
        <v>626</v>
      </c>
      <c r="G25" s="261">
        <v>624</v>
      </c>
      <c r="H25" s="261">
        <v>649</v>
      </c>
      <c r="I25" s="261">
        <v>640</v>
      </c>
      <c r="J25" s="261">
        <v>655</v>
      </c>
      <c r="K25" s="261">
        <v>672</v>
      </c>
      <c r="L25" s="261">
        <v>646</v>
      </c>
      <c r="M25" s="261">
        <v>628</v>
      </c>
      <c r="N25" s="261">
        <v>626</v>
      </c>
      <c r="O25" s="262">
        <v>595</v>
      </c>
      <c r="P25" s="289">
        <v>618</v>
      </c>
      <c r="Q25" s="289">
        <v>661</v>
      </c>
    </row>
    <row r="26" spans="1:17" ht="12" customHeight="1">
      <c r="A26" s="171" t="s">
        <v>40</v>
      </c>
      <c r="B26" s="254">
        <v>1414</v>
      </c>
      <c r="C26" s="254">
        <v>1426</v>
      </c>
      <c r="D26" s="254">
        <v>1492</v>
      </c>
      <c r="E26" s="254">
        <v>1492</v>
      </c>
      <c r="F26" s="254">
        <v>1516</v>
      </c>
      <c r="G26" s="261">
        <v>1555</v>
      </c>
      <c r="H26" s="261">
        <v>1512</v>
      </c>
      <c r="I26" s="261">
        <v>1526</v>
      </c>
      <c r="J26" s="261">
        <v>1522</v>
      </c>
      <c r="K26" s="261">
        <v>1557</v>
      </c>
      <c r="L26" s="261">
        <v>1549</v>
      </c>
      <c r="M26" s="261">
        <v>1511</v>
      </c>
      <c r="N26" s="261">
        <v>1507</v>
      </c>
      <c r="O26" s="262">
        <v>1464</v>
      </c>
      <c r="P26" s="289">
        <v>1468</v>
      </c>
      <c r="Q26" s="289">
        <v>1501</v>
      </c>
    </row>
    <row r="27" spans="1:17" ht="12" customHeight="1">
      <c r="A27" s="171" t="s">
        <v>41</v>
      </c>
      <c r="B27" s="254">
        <v>1174</v>
      </c>
      <c r="C27" s="254">
        <v>1169</v>
      </c>
      <c r="D27" s="254">
        <v>1163</v>
      </c>
      <c r="E27" s="254">
        <v>1159</v>
      </c>
      <c r="F27" s="254">
        <v>1176</v>
      </c>
      <c r="G27" s="261">
        <v>1161</v>
      </c>
      <c r="H27" s="261">
        <v>1165</v>
      </c>
      <c r="I27" s="261">
        <v>1205</v>
      </c>
      <c r="J27" s="261">
        <v>1205</v>
      </c>
      <c r="K27" s="261">
        <v>1188</v>
      </c>
      <c r="L27" s="261">
        <v>1145</v>
      </c>
      <c r="M27" s="261">
        <v>1122</v>
      </c>
      <c r="N27" s="261">
        <v>1119</v>
      </c>
      <c r="O27" s="262">
        <v>1097</v>
      </c>
      <c r="P27" s="289">
        <v>1100</v>
      </c>
      <c r="Q27" s="289">
        <v>1099</v>
      </c>
    </row>
    <row r="28" spans="1:17" ht="12" customHeight="1">
      <c r="A28" s="171" t="s">
        <v>150</v>
      </c>
      <c r="B28" s="254" t="s">
        <v>151</v>
      </c>
      <c r="C28" s="254" t="s">
        <v>151</v>
      </c>
      <c r="D28" s="254" t="s">
        <v>151</v>
      </c>
      <c r="E28" s="254" t="s">
        <v>151</v>
      </c>
      <c r="F28" s="254" t="s">
        <v>151</v>
      </c>
      <c r="G28" s="261" t="s">
        <v>151</v>
      </c>
      <c r="H28" s="261" t="s">
        <v>151</v>
      </c>
      <c r="I28" s="261" t="s">
        <v>151</v>
      </c>
      <c r="J28" s="261" t="s">
        <v>151</v>
      </c>
      <c r="K28" s="261" t="s">
        <v>151</v>
      </c>
      <c r="L28" s="261" t="s">
        <v>151</v>
      </c>
      <c r="M28" s="261" t="s">
        <v>151</v>
      </c>
      <c r="N28" s="261" t="s">
        <v>151</v>
      </c>
      <c r="O28" s="262" t="s">
        <v>151</v>
      </c>
      <c r="P28" s="289" t="s">
        <v>151</v>
      </c>
      <c r="Q28" s="289" t="s">
        <v>151</v>
      </c>
    </row>
    <row r="29" spans="1:17" ht="15" customHeight="1">
      <c r="A29" s="226" t="s">
        <v>21</v>
      </c>
      <c r="B29" s="256">
        <v>33745</v>
      </c>
      <c r="C29" s="256">
        <v>33374</v>
      </c>
      <c r="D29" s="256">
        <v>33085</v>
      </c>
      <c r="E29" s="256">
        <v>32805</v>
      </c>
      <c r="F29" s="256">
        <v>32847</v>
      </c>
      <c r="G29" s="263">
        <v>32659</v>
      </c>
      <c r="H29" s="263">
        <v>32995</v>
      </c>
      <c r="I29" s="263">
        <v>32995</v>
      </c>
      <c r="J29" s="263">
        <v>33372</v>
      </c>
      <c r="K29" s="263">
        <v>33681</v>
      </c>
      <c r="L29" s="263">
        <v>33349</v>
      </c>
      <c r="M29" s="263">
        <v>32978</v>
      </c>
      <c r="N29" s="263">
        <v>33464</v>
      </c>
      <c r="O29" s="264">
        <v>32934</v>
      </c>
      <c r="P29" s="290">
        <v>33512</v>
      </c>
      <c r="Q29" s="290">
        <v>34151</v>
      </c>
    </row>
    <row r="30" spans="1:17" ht="15" customHeight="1">
      <c r="A30" s="226" t="s">
        <v>38</v>
      </c>
      <c r="B30" s="256">
        <v>136401</v>
      </c>
      <c r="C30" s="256">
        <v>138074</v>
      </c>
      <c r="D30" s="256">
        <v>140564</v>
      </c>
      <c r="E30" s="256">
        <v>143554</v>
      </c>
      <c r="F30" s="256">
        <v>145120</v>
      </c>
      <c r="G30" s="263">
        <v>145969</v>
      </c>
      <c r="H30" s="263">
        <v>147227</v>
      </c>
      <c r="I30" s="263">
        <v>148998</v>
      </c>
      <c r="J30" s="263">
        <v>150786</v>
      </c>
      <c r="K30" s="263">
        <v>150559</v>
      </c>
      <c r="L30" s="263">
        <v>151017</v>
      </c>
      <c r="M30" s="263">
        <v>150858</v>
      </c>
      <c r="N30" s="263">
        <v>151653</v>
      </c>
      <c r="O30" s="264">
        <v>152078</v>
      </c>
      <c r="P30" s="290">
        <v>154956</v>
      </c>
      <c r="Q30" s="290">
        <v>156461</v>
      </c>
    </row>
    <row r="31" spans="1:17" ht="15" customHeight="1">
      <c r="A31" s="226" t="s">
        <v>39</v>
      </c>
      <c r="B31" s="256">
        <v>69033</v>
      </c>
      <c r="C31" s="256">
        <v>69322</v>
      </c>
      <c r="D31" s="256">
        <v>70113</v>
      </c>
      <c r="E31" s="256">
        <v>70291</v>
      </c>
      <c r="F31" s="256">
        <v>70505</v>
      </c>
      <c r="G31" s="263">
        <v>70000</v>
      </c>
      <c r="H31" s="263">
        <v>70246</v>
      </c>
      <c r="I31" s="263">
        <v>71466</v>
      </c>
      <c r="J31" s="263">
        <v>72658</v>
      </c>
      <c r="K31" s="263">
        <v>73117</v>
      </c>
      <c r="L31" s="263">
        <v>73007</v>
      </c>
      <c r="M31" s="263">
        <v>71016</v>
      </c>
      <c r="N31" s="263">
        <v>72978</v>
      </c>
      <c r="O31" s="264">
        <v>73463</v>
      </c>
      <c r="P31" s="290">
        <v>75166</v>
      </c>
      <c r="Q31" s="290">
        <v>77466</v>
      </c>
    </row>
    <row r="32" spans="1:17" s="6" customFormat="1" ht="15" customHeight="1">
      <c r="A32" s="226" t="s">
        <v>71</v>
      </c>
      <c r="B32" s="256">
        <v>239179</v>
      </c>
      <c r="C32" s="256">
        <v>240770</v>
      </c>
      <c r="D32" s="256">
        <v>243762</v>
      </c>
      <c r="E32" s="256">
        <v>246650</v>
      </c>
      <c r="F32" s="256">
        <v>248472</v>
      </c>
      <c r="G32" s="263">
        <v>248628</v>
      </c>
      <c r="H32" s="263">
        <v>250468</v>
      </c>
      <c r="I32" s="263">
        <v>253504</v>
      </c>
      <c r="J32" s="263">
        <v>256816</v>
      </c>
      <c r="K32" s="263">
        <v>257357</v>
      </c>
      <c r="L32" s="263">
        <v>257373</v>
      </c>
      <c r="M32" s="263">
        <v>254852</v>
      </c>
      <c r="N32" s="263">
        <v>258095</v>
      </c>
      <c r="O32" s="264">
        <v>258475</v>
      </c>
      <c r="P32" s="290">
        <v>263634</v>
      </c>
      <c r="Q32" s="290">
        <v>266903</v>
      </c>
    </row>
    <row r="33" spans="1:19" s="161" customFormat="1" ht="15" customHeight="1">
      <c r="A33" s="260" t="s">
        <v>72</v>
      </c>
      <c r="B33" s="265">
        <v>14.108680109875868</v>
      </c>
      <c r="C33" s="265">
        <v>13.861361465298833</v>
      </c>
      <c r="D33" s="265">
        <v>13.572665140587951</v>
      </c>
      <c r="E33" s="265">
        <v>13.300222988039733</v>
      </c>
      <c r="F33" s="265">
        <v>13.219598184101228</v>
      </c>
      <c r="G33" s="266">
        <v>13.135688659362582</v>
      </c>
      <c r="H33" s="266">
        <v>13.173339508440199</v>
      </c>
      <c r="I33" s="266">
        <v>13.033324917950011</v>
      </c>
      <c r="J33" s="266">
        <v>12.994517475546694</v>
      </c>
      <c r="K33" s="266">
        <v>13.087267880803708</v>
      </c>
      <c r="L33" s="266">
        <v>12.957458630081634</v>
      </c>
      <c r="M33" s="266">
        <v>12.940059328551474</v>
      </c>
      <c r="N33" s="266">
        <v>12.965768418605553</v>
      </c>
      <c r="O33" s="267">
        <v>12.741657800560983</v>
      </c>
      <c r="P33" s="378">
        <v>12.741657800560983</v>
      </c>
      <c r="Q33" s="378">
        <v>12.795285178510547</v>
      </c>
    </row>
    <row r="34" spans="1:19" s="111" customFormat="1" ht="9" customHeight="1">
      <c r="A34" s="583" t="s">
        <v>153</v>
      </c>
      <c r="B34" s="583"/>
      <c r="C34" s="583"/>
      <c r="D34" s="583"/>
      <c r="E34" s="583"/>
      <c r="F34" s="583"/>
      <c r="G34" s="583"/>
      <c r="H34" s="583"/>
      <c r="I34" s="583"/>
      <c r="J34" s="583"/>
      <c r="K34" s="583"/>
      <c r="L34" s="583"/>
      <c r="M34" s="583"/>
      <c r="N34" s="583"/>
      <c r="O34" s="583"/>
      <c r="P34" s="146"/>
    </row>
    <row r="35" spans="1:19" s="111" customFormat="1" ht="9" customHeight="1">
      <c r="A35" s="124" t="s">
        <v>58</v>
      </c>
      <c r="B35" s="128"/>
      <c r="C35" s="128"/>
      <c r="D35" s="147"/>
      <c r="E35" s="147"/>
      <c r="F35" s="124"/>
      <c r="H35" s="122"/>
      <c r="I35" s="122"/>
      <c r="J35" s="122"/>
      <c r="K35" s="122"/>
      <c r="L35" s="122"/>
      <c r="M35" s="122"/>
      <c r="N35" s="122"/>
      <c r="O35" s="122"/>
      <c r="P35" s="122"/>
    </row>
    <row r="36" spans="1:19" s="117" customFormat="1" ht="9" customHeight="1">
      <c r="A36" s="125" t="s">
        <v>161</v>
      </c>
      <c r="B36" s="129"/>
      <c r="C36" s="129"/>
      <c r="D36" s="129"/>
      <c r="E36" s="129"/>
      <c r="F36" s="129"/>
      <c r="G36" s="123"/>
      <c r="J36" s="123"/>
      <c r="K36" s="123"/>
      <c r="L36" s="123"/>
      <c r="M36" s="123"/>
      <c r="N36" s="123"/>
      <c r="O36" s="123"/>
      <c r="P36" s="123"/>
    </row>
    <row r="37" spans="1:19" ht="4.5" customHeight="1">
      <c r="A37" s="130"/>
      <c r="B37" s="130"/>
      <c r="C37" s="130"/>
      <c r="D37" s="130"/>
      <c r="E37" s="130"/>
      <c r="F37" s="130"/>
      <c r="G37" s="18"/>
      <c r="H37" s="18"/>
      <c r="I37" s="18"/>
      <c r="J37" s="18"/>
      <c r="K37" s="18"/>
      <c r="L37" s="18"/>
      <c r="M37" s="18"/>
      <c r="N37" s="18"/>
      <c r="O37" s="18"/>
      <c r="P37" s="18"/>
    </row>
    <row r="38" spans="1:19" s="19" customFormat="1" ht="20.25" customHeight="1">
      <c r="A38" s="601" t="s">
        <v>8</v>
      </c>
      <c r="B38" s="595">
        <v>2008</v>
      </c>
      <c r="C38" s="595">
        <v>2009</v>
      </c>
      <c r="D38" s="595">
        <v>2010</v>
      </c>
      <c r="E38" s="595">
        <v>2011</v>
      </c>
      <c r="F38" s="595">
        <v>2012</v>
      </c>
      <c r="G38" s="595">
        <v>2013</v>
      </c>
      <c r="H38" s="595">
        <v>2014</v>
      </c>
      <c r="I38" s="595">
        <v>2015</v>
      </c>
      <c r="J38" s="595">
        <v>2016</v>
      </c>
      <c r="K38" s="593">
        <v>2017</v>
      </c>
      <c r="L38" s="593">
        <v>2018</v>
      </c>
      <c r="M38" s="593">
        <v>2019</v>
      </c>
      <c r="N38" s="572">
        <v>2020</v>
      </c>
      <c r="O38" s="572">
        <v>2021</v>
      </c>
      <c r="P38" s="576" t="s">
        <v>201</v>
      </c>
      <c r="Q38" s="574" t="s">
        <v>202</v>
      </c>
      <c r="R38" s="575"/>
      <c r="S38" s="163"/>
    </row>
    <row r="39" spans="1:19" s="19" customFormat="1" ht="29.25" customHeight="1">
      <c r="A39" s="602"/>
      <c r="B39" s="596"/>
      <c r="C39" s="596"/>
      <c r="D39" s="596"/>
      <c r="E39" s="596"/>
      <c r="F39" s="596"/>
      <c r="G39" s="596"/>
      <c r="H39" s="596"/>
      <c r="I39" s="596"/>
      <c r="J39" s="596"/>
      <c r="K39" s="594"/>
      <c r="L39" s="594"/>
      <c r="M39" s="594"/>
      <c r="N39" s="573"/>
      <c r="O39" s="573"/>
      <c r="P39" s="577"/>
      <c r="Q39" s="243" t="s">
        <v>114</v>
      </c>
      <c r="R39" s="244" t="s">
        <v>27</v>
      </c>
      <c r="S39" s="163"/>
    </row>
    <row r="40" spans="1:19" ht="12" customHeight="1">
      <c r="A40" s="171" t="s">
        <v>9</v>
      </c>
      <c r="B40" s="254">
        <v>2551</v>
      </c>
      <c r="C40" s="254">
        <v>2583</v>
      </c>
      <c r="D40" s="205">
        <v>2608</v>
      </c>
      <c r="E40" s="205">
        <v>2609</v>
      </c>
      <c r="F40" s="205">
        <v>2615</v>
      </c>
      <c r="G40" s="205">
        <v>2468</v>
      </c>
      <c r="H40" s="205">
        <v>2661</v>
      </c>
      <c r="I40" s="205">
        <v>2638</v>
      </c>
      <c r="J40" s="205">
        <v>2745</v>
      </c>
      <c r="K40" s="205">
        <v>2782</v>
      </c>
      <c r="L40" s="205">
        <v>2814</v>
      </c>
      <c r="M40" s="205">
        <v>2856</v>
      </c>
      <c r="N40" s="400">
        <v>2836</v>
      </c>
      <c r="O40" s="400">
        <v>2891</v>
      </c>
      <c r="P40" s="180">
        <f>O40/O$60*100</f>
        <v>7.5104564466266597</v>
      </c>
      <c r="Q40" s="177">
        <f t="shared" ref="Q40:Q63" si="0">O40-N40</f>
        <v>55</v>
      </c>
      <c r="R40" s="206">
        <f t="shared" ref="R40:R63" si="1">((O40/N40)-1)*100</f>
        <v>1.9393511988716527</v>
      </c>
      <c r="S40" s="20"/>
    </row>
    <row r="41" spans="1:19" ht="12" customHeight="1">
      <c r="A41" s="171" t="s">
        <v>10</v>
      </c>
      <c r="B41" s="254">
        <v>868</v>
      </c>
      <c r="C41" s="254">
        <v>884</v>
      </c>
      <c r="D41" s="205">
        <v>891</v>
      </c>
      <c r="E41" s="205">
        <v>886</v>
      </c>
      <c r="F41" s="205">
        <v>902</v>
      </c>
      <c r="G41" s="205">
        <v>930</v>
      </c>
      <c r="H41" s="205">
        <v>906</v>
      </c>
      <c r="I41" s="205">
        <v>917</v>
      </c>
      <c r="J41" s="205">
        <v>908</v>
      </c>
      <c r="K41" s="205">
        <v>936</v>
      </c>
      <c r="L41" s="205">
        <v>958</v>
      </c>
      <c r="M41" s="205">
        <v>956</v>
      </c>
      <c r="N41" s="401">
        <v>927</v>
      </c>
      <c r="O41" s="401">
        <v>952</v>
      </c>
      <c r="P41" s="180">
        <f t="shared" ref="P41:P60" si="2">O41/O$60*100</f>
        <v>2.4731769412620475</v>
      </c>
      <c r="Q41" s="177">
        <f t="shared" si="0"/>
        <v>25</v>
      </c>
      <c r="R41" s="206">
        <f t="shared" si="1"/>
        <v>2.6968716289104577</v>
      </c>
      <c r="S41" s="20"/>
    </row>
    <row r="42" spans="1:19" ht="12" customHeight="1">
      <c r="A42" s="171" t="s">
        <v>23</v>
      </c>
      <c r="B42" s="254">
        <v>468</v>
      </c>
      <c r="C42" s="254">
        <v>497</v>
      </c>
      <c r="D42" s="205">
        <v>480</v>
      </c>
      <c r="E42" s="205">
        <v>468</v>
      </c>
      <c r="F42" s="205">
        <v>490</v>
      </c>
      <c r="G42" s="205">
        <v>505</v>
      </c>
      <c r="H42" s="205">
        <v>500</v>
      </c>
      <c r="I42" s="205">
        <v>508</v>
      </c>
      <c r="J42" s="205">
        <v>513</v>
      </c>
      <c r="K42" s="205">
        <v>517</v>
      </c>
      <c r="L42" s="205">
        <v>546</v>
      </c>
      <c r="M42" s="205">
        <v>573</v>
      </c>
      <c r="N42" s="401">
        <v>581</v>
      </c>
      <c r="O42" s="401">
        <v>604</v>
      </c>
      <c r="P42" s="180">
        <f t="shared" si="2"/>
        <v>1.5691164627334842</v>
      </c>
      <c r="Q42" s="177">
        <f t="shared" si="0"/>
        <v>23</v>
      </c>
      <c r="R42" s="206">
        <f t="shared" si="1"/>
        <v>3.9586919104991347</v>
      </c>
      <c r="S42" s="20"/>
    </row>
    <row r="43" spans="1:19" ht="12" customHeight="1">
      <c r="A43" s="171" t="s">
        <v>11</v>
      </c>
      <c r="B43" s="254">
        <v>9869</v>
      </c>
      <c r="C43" s="254">
        <v>10471</v>
      </c>
      <c r="D43" s="205">
        <v>10605</v>
      </c>
      <c r="E43" s="205">
        <v>10870</v>
      </c>
      <c r="F43" s="205">
        <v>11081</v>
      </c>
      <c r="G43" s="205">
        <v>11649</v>
      </c>
      <c r="H43" s="205">
        <v>10154</v>
      </c>
      <c r="I43" s="205">
        <v>10253</v>
      </c>
      <c r="J43" s="205">
        <v>10408</v>
      </c>
      <c r="K43" s="205">
        <v>10557</v>
      </c>
      <c r="L43" s="205">
        <v>10729</v>
      </c>
      <c r="M43" s="205">
        <v>10848</v>
      </c>
      <c r="N43" s="401">
        <v>10723</v>
      </c>
      <c r="O43" s="401">
        <v>10975</v>
      </c>
      <c r="P43" s="180">
        <f t="shared" si="2"/>
        <v>28.51167744784766</v>
      </c>
      <c r="Q43" s="177">
        <f t="shared" si="0"/>
        <v>252</v>
      </c>
      <c r="R43" s="206">
        <f t="shared" si="1"/>
        <v>2.3500885946097227</v>
      </c>
      <c r="S43" s="20"/>
    </row>
    <row r="44" spans="1:19" ht="12" customHeight="1">
      <c r="A44" s="171" t="s">
        <v>12</v>
      </c>
      <c r="B44" s="254">
        <v>1434</v>
      </c>
      <c r="C44" s="254">
        <v>1358</v>
      </c>
      <c r="D44" s="205">
        <v>1355</v>
      </c>
      <c r="E44" s="205">
        <v>1375</v>
      </c>
      <c r="F44" s="205">
        <v>1419</v>
      </c>
      <c r="G44" s="205">
        <v>1418</v>
      </c>
      <c r="H44" s="205">
        <v>1525</v>
      </c>
      <c r="I44" s="205">
        <v>1501</v>
      </c>
      <c r="J44" s="205">
        <v>1540</v>
      </c>
      <c r="K44" s="205">
        <v>1596</v>
      </c>
      <c r="L44" s="205">
        <v>1612</v>
      </c>
      <c r="M44" s="205">
        <v>1623</v>
      </c>
      <c r="N44" s="401">
        <v>1602</v>
      </c>
      <c r="O44" s="401">
        <v>1609</v>
      </c>
      <c r="P44" s="180">
        <f t="shared" si="2"/>
        <v>4.1799807757254568</v>
      </c>
      <c r="Q44" s="177">
        <f t="shared" si="0"/>
        <v>7</v>
      </c>
      <c r="R44" s="206">
        <f t="shared" si="1"/>
        <v>0.43695380774031456</v>
      </c>
      <c r="S44" s="20"/>
    </row>
    <row r="45" spans="1:19" ht="12" customHeight="1">
      <c r="A45" s="171" t="s">
        <v>13</v>
      </c>
      <c r="B45" s="254">
        <v>730</v>
      </c>
      <c r="C45" s="254">
        <v>755</v>
      </c>
      <c r="D45" s="205">
        <v>738</v>
      </c>
      <c r="E45" s="205">
        <v>750</v>
      </c>
      <c r="F45" s="205">
        <v>741</v>
      </c>
      <c r="G45" s="205">
        <v>776</v>
      </c>
      <c r="H45" s="205">
        <v>749</v>
      </c>
      <c r="I45" s="205">
        <v>768</v>
      </c>
      <c r="J45" s="205">
        <v>805</v>
      </c>
      <c r="K45" s="205">
        <v>805</v>
      </c>
      <c r="L45" s="205">
        <v>840</v>
      </c>
      <c r="M45" s="205">
        <v>835</v>
      </c>
      <c r="N45" s="401">
        <v>857</v>
      </c>
      <c r="O45" s="401">
        <v>900</v>
      </c>
      <c r="P45" s="180">
        <f t="shared" si="2"/>
        <v>2.3380874444704229</v>
      </c>
      <c r="Q45" s="177">
        <f t="shared" si="0"/>
        <v>43</v>
      </c>
      <c r="R45" s="206">
        <f t="shared" si="1"/>
        <v>5.0175029171528607</v>
      </c>
      <c r="S45" s="20"/>
    </row>
    <row r="46" spans="1:19" ht="12" customHeight="1">
      <c r="A46" s="171" t="s">
        <v>145</v>
      </c>
      <c r="B46" s="254">
        <v>1122</v>
      </c>
      <c r="C46" s="254">
        <v>1117</v>
      </c>
      <c r="D46" s="205">
        <v>1101</v>
      </c>
      <c r="E46" s="205">
        <v>1124</v>
      </c>
      <c r="F46" s="205">
        <v>1100</v>
      </c>
      <c r="G46" s="205">
        <v>1036</v>
      </c>
      <c r="H46" s="205">
        <v>1071</v>
      </c>
      <c r="I46" s="205">
        <v>1064</v>
      </c>
      <c r="J46" s="205">
        <v>1117</v>
      </c>
      <c r="K46" s="205">
        <v>1129</v>
      </c>
      <c r="L46" s="205">
        <v>1142</v>
      </c>
      <c r="M46" s="205">
        <v>1176</v>
      </c>
      <c r="N46" s="401">
        <v>1161</v>
      </c>
      <c r="O46" s="401">
        <v>1210</v>
      </c>
      <c r="P46" s="180">
        <f t="shared" si="2"/>
        <v>3.1434286753435687</v>
      </c>
      <c r="Q46" s="177">
        <f t="shared" si="0"/>
        <v>49</v>
      </c>
      <c r="R46" s="206">
        <f t="shared" si="1"/>
        <v>4.2204995693367886</v>
      </c>
      <c r="S46" s="20"/>
    </row>
    <row r="47" spans="1:19" ht="12" customHeight="1">
      <c r="A47" s="171" t="s">
        <v>15</v>
      </c>
      <c r="B47" s="254">
        <v>374</v>
      </c>
      <c r="C47" s="254">
        <v>384</v>
      </c>
      <c r="D47" s="205">
        <v>395</v>
      </c>
      <c r="E47" s="205">
        <v>387</v>
      </c>
      <c r="F47" s="205">
        <v>379</v>
      </c>
      <c r="G47" s="205">
        <v>369</v>
      </c>
      <c r="H47" s="205">
        <v>372</v>
      </c>
      <c r="I47" s="205">
        <v>376</v>
      </c>
      <c r="J47" s="205">
        <v>394</v>
      </c>
      <c r="K47" s="205">
        <v>405</v>
      </c>
      <c r="L47" s="205">
        <v>392</v>
      </c>
      <c r="M47" s="205">
        <v>402</v>
      </c>
      <c r="N47" s="401">
        <v>389</v>
      </c>
      <c r="O47" s="401">
        <v>401</v>
      </c>
      <c r="P47" s="180">
        <f t="shared" si="2"/>
        <v>1.0417478502584887</v>
      </c>
      <c r="Q47" s="177">
        <f t="shared" si="0"/>
        <v>12</v>
      </c>
      <c r="R47" s="206">
        <f t="shared" si="1"/>
        <v>3.084832904884327</v>
      </c>
      <c r="S47" s="20"/>
    </row>
    <row r="48" spans="1:19" ht="12" customHeight="1">
      <c r="A48" s="171" t="s">
        <v>5</v>
      </c>
      <c r="B48" s="254">
        <v>3450</v>
      </c>
      <c r="C48" s="254">
        <v>3128</v>
      </c>
      <c r="D48" s="205">
        <v>3079</v>
      </c>
      <c r="E48" s="205">
        <v>3032</v>
      </c>
      <c r="F48" s="205">
        <v>3010</v>
      </c>
      <c r="G48" s="205">
        <v>2917</v>
      </c>
      <c r="H48" s="205">
        <v>3411</v>
      </c>
      <c r="I48" s="205">
        <v>3475</v>
      </c>
      <c r="J48" s="205">
        <v>3660</v>
      </c>
      <c r="K48" s="205">
        <v>3722</v>
      </c>
      <c r="L48" s="205">
        <v>3810</v>
      </c>
      <c r="M48" s="205">
        <v>3835</v>
      </c>
      <c r="N48" s="401">
        <v>3835</v>
      </c>
      <c r="O48" s="401">
        <v>3924</v>
      </c>
      <c r="P48" s="180">
        <f t="shared" si="2"/>
        <v>10.194061257891045</v>
      </c>
      <c r="Q48" s="177">
        <f t="shared" si="0"/>
        <v>89</v>
      </c>
      <c r="R48" s="206">
        <f t="shared" si="1"/>
        <v>2.3207301173402861</v>
      </c>
      <c r="S48" s="20"/>
    </row>
    <row r="49" spans="1:19" ht="12" customHeight="1">
      <c r="A49" s="171" t="s">
        <v>16</v>
      </c>
      <c r="B49" s="254">
        <v>827</v>
      </c>
      <c r="C49" s="254">
        <v>840</v>
      </c>
      <c r="D49" s="205">
        <v>861</v>
      </c>
      <c r="E49" s="205">
        <v>857</v>
      </c>
      <c r="F49" s="205">
        <v>825</v>
      </c>
      <c r="G49" s="205">
        <v>819</v>
      </c>
      <c r="H49" s="205">
        <v>816</v>
      </c>
      <c r="I49" s="205">
        <v>821</v>
      </c>
      <c r="J49" s="205">
        <v>856</v>
      </c>
      <c r="K49" s="205">
        <v>873</v>
      </c>
      <c r="L49" s="205">
        <v>874</v>
      </c>
      <c r="M49" s="205">
        <v>879</v>
      </c>
      <c r="N49" s="401">
        <v>865</v>
      </c>
      <c r="O49" s="401">
        <v>897</v>
      </c>
      <c r="P49" s="180">
        <f t="shared" si="2"/>
        <v>2.3302938196555218</v>
      </c>
      <c r="Q49" s="177">
        <f t="shared" si="0"/>
        <v>32</v>
      </c>
      <c r="R49" s="206">
        <f t="shared" si="1"/>
        <v>3.6994219653179172</v>
      </c>
      <c r="S49" s="20"/>
    </row>
    <row r="50" spans="1:19" ht="12" customHeight="1">
      <c r="A50" s="171" t="s">
        <v>17</v>
      </c>
      <c r="B50" s="254">
        <v>332</v>
      </c>
      <c r="C50" s="254">
        <v>320</v>
      </c>
      <c r="D50" s="205">
        <v>323</v>
      </c>
      <c r="E50" s="205">
        <v>325</v>
      </c>
      <c r="F50" s="205">
        <v>311</v>
      </c>
      <c r="G50" s="205">
        <v>286</v>
      </c>
      <c r="H50" s="205">
        <v>299</v>
      </c>
      <c r="I50" s="205">
        <v>289</v>
      </c>
      <c r="J50" s="205">
        <v>305</v>
      </c>
      <c r="K50" s="205">
        <v>305</v>
      </c>
      <c r="L50" s="205">
        <v>318</v>
      </c>
      <c r="M50" s="205">
        <v>327</v>
      </c>
      <c r="N50" s="401">
        <v>306</v>
      </c>
      <c r="O50" s="401">
        <v>310</v>
      </c>
      <c r="P50" s="180">
        <f t="shared" si="2"/>
        <v>0.8053412308731458</v>
      </c>
      <c r="Q50" s="177">
        <f t="shared" si="0"/>
        <v>4</v>
      </c>
      <c r="R50" s="206">
        <f t="shared" si="1"/>
        <v>1.3071895424836555</v>
      </c>
      <c r="S50" s="20"/>
    </row>
    <row r="51" spans="1:19" ht="12" customHeight="1">
      <c r="A51" s="171" t="s">
        <v>24</v>
      </c>
      <c r="B51" s="254">
        <v>1486</v>
      </c>
      <c r="C51" s="254">
        <v>1515</v>
      </c>
      <c r="D51" s="205">
        <v>1544</v>
      </c>
      <c r="E51" s="205">
        <v>1581</v>
      </c>
      <c r="F51" s="205">
        <v>1552</v>
      </c>
      <c r="G51" s="205">
        <v>1544</v>
      </c>
      <c r="H51" s="205">
        <v>1564</v>
      </c>
      <c r="I51" s="205">
        <v>1547</v>
      </c>
      <c r="J51" s="205">
        <v>1583</v>
      </c>
      <c r="K51" s="205">
        <v>1628</v>
      </c>
      <c r="L51" s="205">
        <v>1610</v>
      </c>
      <c r="M51" s="205">
        <v>1650</v>
      </c>
      <c r="N51" s="401">
        <v>1661</v>
      </c>
      <c r="O51" s="401">
        <v>1724</v>
      </c>
      <c r="P51" s="180">
        <f t="shared" si="2"/>
        <v>4.47873639363001</v>
      </c>
      <c r="Q51" s="177">
        <f t="shared" si="0"/>
        <v>63</v>
      </c>
      <c r="R51" s="206">
        <f t="shared" si="1"/>
        <v>3.7928958458759876</v>
      </c>
      <c r="S51" s="20"/>
    </row>
    <row r="52" spans="1:19" ht="12" customHeight="1">
      <c r="A52" s="171" t="s">
        <v>28</v>
      </c>
      <c r="B52" s="254">
        <v>1425</v>
      </c>
      <c r="C52" s="254">
        <v>1452</v>
      </c>
      <c r="D52" s="205">
        <v>1454</v>
      </c>
      <c r="E52" s="205">
        <v>1435</v>
      </c>
      <c r="F52" s="205">
        <v>1408</v>
      </c>
      <c r="G52" s="205">
        <v>1435</v>
      </c>
      <c r="H52" s="205">
        <v>1461</v>
      </c>
      <c r="I52" s="205">
        <v>1459</v>
      </c>
      <c r="J52" s="205">
        <v>1564</v>
      </c>
      <c r="K52" s="205">
        <v>1615</v>
      </c>
      <c r="L52" s="205">
        <v>1609</v>
      </c>
      <c r="M52" s="205">
        <v>1636</v>
      </c>
      <c r="N52" s="401">
        <v>1619</v>
      </c>
      <c r="O52" s="401">
        <v>1709</v>
      </c>
      <c r="P52" s="180">
        <f t="shared" si="2"/>
        <v>4.4397682695555041</v>
      </c>
      <c r="Q52" s="177">
        <f t="shared" si="0"/>
        <v>90</v>
      </c>
      <c r="R52" s="206">
        <f t="shared" si="1"/>
        <v>5.5589870290302601</v>
      </c>
      <c r="S52" s="20"/>
    </row>
    <row r="53" spans="1:19" ht="12" customHeight="1">
      <c r="A53" s="171" t="s">
        <v>42</v>
      </c>
      <c r="B53" s="254">
        <v>744</v>
      </c>
      <c r="C53" s="254">
        <v>739</v>
      </c>
      <c r="D53" s="205">
        <v>724</v>
      </c>
      <c r="E53" s="205">
        <v>750</v>
      </c>
      <c r="F53" s="205">
        <v>721</v>
      </c>
      <c r="G53" s="205">
        <v>745</v>
      </c>
      <c r="H53" s="205">
        <v>725</v>
      </c>
      <c r="I53" s="205">
        <v>738</v>
      </c>
      <c r="J53" s="205">
        <v>734</v>
      </c>
      <c r="K53" s="205">
        <v>740</v>
      </c>
      <c r="L53" s="205">
        <v>739</v>
      </c>
      <c r="M53" s="205">
        <v>776</v>
      </c>
      <c r="N53" s="401">
        <v>779</v>
      </c>
      <c r="O53" s="401">
        <v>801</v>
      </c>
      <c r="P53" s="180">
        <f t="shared" si="2"/>
        <v>2.0808978255786768</v>
      </c>
      <c r="Q53" s="177">
        <f t="shared" si="0"/>
        <v>22</v>
      </c>
      <c r="R53" s="206">
        <f t="shared" si="1"/>
        <v>2.8241335044929317</v>
      </c>
      <c r="S53" s="20"/>
    </row>
    <row r="54" spans="1:19" ht="12" customHeight="1">
      <c r="A54" s="171" t="s">
        <v>18</v>
      </c>
      <c r="B54" s="254">
        <v>2531</v>
      </c>
      <c r="C54" s="254">
        <v>2496</v>
      </c>
      <c r="D54" s="205">
        <v>2462</v>
      </c>
      <c r="E54" s="205">
        <v>2528</v>
      </c>
      <c r="F54" s="205">
        <v>2507</v>
      </c>
      <c r="G54" s="205">
        <v>2368</v>
      </c>
      <c r="H54" s="205">
        <v>2662</v>
      </c>
      <c r="I54" s="205">
        <v>2623</v>
      </c>
      <c r="J54" s="205">
        <v>2715</v>
      </c>
      <c r="K54" s="205">
        <v>2722</v>
      </c>
      <c r="L54" s="205">
        <v>2778</v>
      </c>
      <c r="M54" s="205">
        <v>2797</v>
      </c>
      <c r="N54" s="401">
        <v>2746</v>
      </c>
      <c r="O54" s="401">
        <v>2806</v>
      </c>
      <c r="P54" s="180">
        <f t="shared" si="2"/>
        <v>7.2896370768711192</v>
      </c>
      <c r="Q54" s="177">
        <f t="shared" si="0"/>
        <v>60</v>
      </c>
      <c r="R54" s="206">
        <f t="shared" si="1"/>
        <v>2.1849963583393972</v>
      </c>
      <c r="S54" s="20"/>
    </row>
    <row r="55" spans="1:19" ht="12" customHeight="1">
      <c r="A55" s="171" t="s">
        <v>19</v>
      </c>
      <c r="B55" s="254">
        <v>2640</v>
      </c>
      <c r="C55" s="254">
        <v>2630</v>
      </c>
      <c r="D55" s="205">
        <v>2647</v>
      </c>
      <c r="E55" s="205">
        <v>2665</v>
      </c>
      <c r="F55" s="205">
        <v>2616</v>
      </c>
      <c r="G55" s="205">
        <v>2500</v>
      </c>
      <c r="H55" s="205">
        <v>2527</v>
      </c>
      <c r="I55" s="205">
        <v>2503</v>
      </c>
      <c r="J55" s="205">
        <v>2636</v>
      </c>
      <c r="K55" s="205">
        <v>2670</v>
      </c>
      <c r="L55" s="205">
        <v>2723</v>
      </c>
      <c r="M55" s="205">
        <v>2714</v>
      </c>
      <c r="N55" s="401">
        <v>2637</v>
      </c>
      <c r="O55" s="401">
        <v>2652</v>
      </c>
      <c r="P55" s="180">
        <f t="shared" si="2"/>
        <v>6.8895643363728469</v>
      </c>
      <c r="Q55" s="177">
        <f t="shared" si="0"/>
        <v>15</v>
      </c>
      <c r="R55" s="206">
        <f t="shared" si="1"/>
        <v>0.56882821387940208</v>
      </c>
      <c r="S55" s="20"/>
    </row>
    <row r="56" spans="1:19" ht="12" customHeight="1">
      <c r="A56" s="171" t="s">
        <v>146</v>
      </c>
      <c r="B56" s="254">
        <v>665</v>
      </c>
      <c r="C56" s="254">
        <v>685</v>
      </c>
      <c r="D56" s="205">
        <v>672</v>
      </c>
      <c r="E56" s="205">
        <v>646</v>
      </c>
      <c r="F56" s="205">
        <v>649</v>
      </c>
      <c r="G56" s="205">
        <v>633</v>
      </c>
      <c r="H56" s="205">
        <v>610</v>
      </c>
      <c r="I56" s="205">
        <v>616</v>
      </c>
      <c r="J56" s="205">
        <v>640</v>
      </c>
      <c r="K56" s="205">
        <v>636</v>
      </c>
      <c r="L56" s="205">
        <v>631</v>
      </c>
      <c r="M56" s="205">
        <v>655</v>
      </c>
      <c r="N56" s="401">
        <v>714</v>
      </c>
      <c r="O56" s="401">
        <v>745</v>
      </c>
      <c r="P56" s="180">
        <f t="shared" si="2"/>
        <v>1.9354168290338505</v>
      </c>
      <c r="Q56" s="177">
        <f t="shared" si="0"/>
        <v>31</v>
      </c>
      <c r="R56" s="206">
        <f t="shared" si="1"/>
        <v>4.3417366946778779</v>
      </c>
      <c r="S56" s="20"/>
    </row>
    <row r="57" spans="1:19" ht="12" customHeight="1">
      <c r="A57" s="171" t="s">
        <v>40</v>
      </c>
      <c r="B57" s="254">
        <v>1480</v>
      </c>
      <c r="C57" s="254">
        <v>1452</v>
      </c>
      <c r="D57" s="205">
        <v>1408</v>
      </c>
      <c r="E57" s="205">
        <v>1423</v>
      </c>
      <c r="F57" s="205">
        <v>1405</v>
      </c>
      <c r="G57" s="205">
        <v>1435</v>
      </c>
      <c r="H57" s="205">
        <v>1459</v>
      </c>
      <c r="I57" s="205">
        <v>1458</v>
      </c>
      <c r="J57" s="205">
        <v>1464</v>
      </c>
      <c r="K57" s="205">
        <v>1470</v>
      </c>
      <c r="L57" s="205">
        <v>1473</v>
      </c>
      <c r="M57" s="205">
        <v>1489</v>
      </c>
      <c r="N57" s="401">
        <v>1432</v>
      </c>
      <c r="O57" s="401">
        <v>1391</v>
      </c>
      <c r="P57" s="180">
        <f t="shared" si="2"/>
        <v>3.6136440391759539</v>
      </c>
      <c r="Q57" s="177">
        <f t="shared" si="0"/>
        <v>-41</v>
      </c>
      <c r="R57" s="206">
        <f t="shared" si="1"/>
        <v>-2.863128491620115</v>
      </c>
      <c r="S57" s="20"/>
    </row>
    <row r="58" spans="1:19" ht="12" customHeight="1">
      <c r="A58" s="171" t="s">
        <v>41</v>
      </c>
      <c r="B58" s="254">
        <v>1127</v>
      </c>
      <c r="C58" s="254">
        <v>1122</v>
      </c>
      <c r="D58" s="205">
        <v>1115</v>
      </c>
      <c r="E58" s="205">
        <v>1114</v>
      </c>
      <c r="F58" s="205">
        <v>1089</v>
      </c>
      <c r="G58" s="205">
        <v>1048</v>
      </c>
      <c r="H58" s="205">
        <v>1020</v>
      </c>
      <c r="I58" s="205">
        <v>1032</v>
      </c>
      <c r="J58" s="205">
        <v>1075</v>
      </c>
      <c r="K58" s="205">
        <v>1082</v>
      </c>
      <c r="L58" s="205">
        <v>1099</v>
      </c>
      <c r="M58" s="205">
        <v>1104</v>
      </c>
      <c r="N58" s="401">
        <v>1115</v>
      </c>
      <c r="O58" s="401">
        <v>1115</v>
      </c>
      <c r="P58" s="180">
        <f>O58/O$60*100</f>
        <v>2.8966305562050243</v>
      </c>
      <c r="Q58" s="177">
        <f t="shared" si="0"/>
        <v>0</v>
      </c>
      <c r="R58" s="206">
        <f t="shared" si="1"/>
        <v>0</v>
      </c>
      <c r="S58" s="20"/>
    </row>
    <row r="59" spans="1:19" ht="12" customHeight="1">
      <c r="A59" s="171" t="s">
        <v>150</v>
      </c>
      <c r="B59" s="254" t="s">
        <v>151</v>
      </c>
      <c r="C59" s="254" t="s">
        <v>151</v>
      </c>
      <c r="D59" s="426" t="s">
        <v>151</v>
      </c>
      <c r="E59" s="426" t="s">
        <v>151</v>
      </c>
      <c r="F59" s="426" t="s">
        <v>151</v>
      </c>
      <c r="G59" s="426" t="s">
        <v>151</v>
      </c>
      <c r="H59" s="205">
        <v>856</v>
      </c>
      <c r="I59" s="205">
        <v>689</v>
      </c>
      <c r="J59" s="426">
        <v>732</v>
      </c>
      <c r="K59" s="426">
        <v>716</v>
      </c>
      <c r="L59" s="426">
        <v>765</v>
      </c>
      <c r="M59" s="426">
        <v>776</v>
      </c>
      <c r="N59" s="401">
        <v>799</v>
      </c>
      <c r="O59" s="401">
        <v>877</v>
      </c>
      <c r="P59" s="180">
        <f t="shared" si="2"/>
        <v>2.2783363208895127</v>
      </c>
      <c r="Q59" s="177">
        <f t="shared" si="0"/>
        <v>78</v>
      </c>
      <c r="R59" s="206">
        <f t="shared" si="1"/>
        <v>9.7622027534417946</v>
      </c>
      <c r="S59" s="20"/>
    </row>
    <row r="60" spans="1:19" ht="15" customHeight="1">
      <c r="A60" s="226" t="s">
        <v>21</v>
      </c>
      <c r="B60" s="256">
        <v>34123</v>
      </c>
      <c r="C60" s="256">
        <v>34428</v>
      </c>
      <c r="D60" s="256">
        <v>34462</v>
      </c>
      <c r="E60" s="256">
        <v>34825</v>
      </c>
      <c r="F60" s="256">
        <v>34820</v>
      </c>
      <c r="G60" s="256">
        <v>34881</v>
      </c>
      <c r="H60" s="256">
        <v>35348</v>
      </c>
      <c r="I60" s="290">
        <v>35275</v>
      </c>
      <c r="J60" s="256">
        <v>36394</v>
      </c>
      <c r="K60" s="256">
        <f>SUM(K40:K59)</f>
        <v>36906</v>
      </c>
      <c r="L60" s="256">
        <f>SUM(L40:L59)</f>
        <v>37462</v>
      </c>
      <c r="M60" s="256">
        <f>SUM(M40:M59)</f>
        <v>37907</v>
      </c>
      <c r="N60" s="174">
        <f>SUM(N40:N59)</f>
        <v>37584</v>
      </c>
      <c r="O60" s="174">
        <f>SUM(O40:O59)</f>
        <v>38493</v>
      </c>
      <c r="P60" s="174">
        <f t="shared" si="2"/>
        <v>100</v>
      </c>
      <c r="Q60" s="174">
        <f t="shared" si="0"/>
        <v>909</v>
      </c>
      <c r="R60" s="453">
        <f t="shared" si="1"/>
        <v>2.4185823754789171</v>
      </c>
      <c r="S60" s="21"/>
    </row>
    <row r="61" spans="1:19" ht="15" customHeight="1">
      <c r="A61" s="226" t="s">
        <v>38</v>
      </c>
      <c r="B61" s="256">
        <v>157342</v>
      </c>
      <c r="C61" s="256">
        <v>159404</v>
      </c>
      <c r="D61" s="256">
        <v>159356</v>
      </c>
      <c r="E61" s="256">
        <v>158498</v>
      </c>
      <c r="F61" s="256">
        <v>158016</v>
      </c>
      <c r="G61" s="256">
        <v>158418</v>
      </c>
      <c r="H61" s="256">
        <v>161642</v>
      </c>
      <c r="I61" s="427">
        <v>162041</v>
      </c>
      <c r="J61" s="256">
        <v>165861</v>
      </c>
      <c r="K61" s="256">
        <v>168054</v>
      </c>
      <c r="L61" s="256">
        <v>170048</v>
      </c>
      <c r="M61" s="256">
        <v>172162</v>
      </c>
      <c r="N61" s="314">
        <v>172507</v>
      </c>
      <c r="O61" s="314">
        <v>176599</v>
      </c>
      <c r="P61" s="452"/>
      <c r="Q61" s="174">
        <f t="shared" si="0"/>
        <v>4092</v>
      </c>
      <c r="R61" s="453">
        <f t="shared" si="1"/>
        <v>2.3720776548198153</v>
      </c>
      <c r="S61" s="21"/>
    </row>
    <row r="62" spans="1:19" ht="15" customHeight="1">
      <c r="A62" s="226" t="s">
        <v>39</v>
      </c>
      <c r="B62" s="256">
        <v>78257</v>
      </c>
      <c r="C62" s="256">
        <v>79566</v>
      </c>
      <c r="D62" s="256">
        <v>80618</v>
      </c>
      <c r="E62" s="256">
        <v>81076</v>
      </c>
      <c r="F62" s="256">
        <v>80722</v>
      </c>
      <c r="G62" s="256">
        <v>80839</v>
      </c>
      <c r="H62" s="256">
        <v>83245</v>
      </c>
      <c r="I62" s="290">
        <v>83745</v>
      </c>
      <c r="J62" s="256">
        <v>86585</v>
      </c>
      <c r="K62" s="256">
        <v>87836</v>
      </c>
      <c r="L62" s="256">
        <v>88180</v>
      </c>
      <c r="M62" s="256">
        <v>88515</v>
      </c>
      <c r="N62" s="313">
        <v>88259</v>
      </c>
      <c r="O62" s="313">
        <v>90601</v>
      </c>
      <c r="P62" s="405"/>
      <c r="Q62" s="174">
        <f t="shared" si="0"/>
        <v>2342</v>
      </c>
      <c r="R62" s="453">
        <f t="shared" si="1"/>
        <v>2.6535537452271107</v>
      </c>
      <c r="S62" s="21"/>
    </row>
    <row r="63" spans="1:19" s="6" customFormat="1" ht="15" customHeight="1">
      <c r="A63" s="226" t="s">
        <v>71</v>
      </c>
      <c r="B63" s="256">
        <v>269736</v>
      </c>
      <c r="C63" s="256">
        <v>273398</v>
      </c>
      <c r="D63" s="256">
        <v>274436</v>
      </c>
      <c r="E63" s="256">
        <v>274399</v>
      </c>
      <c r="F63" s="256">
        <v>273558</v>
      </c>
      <c r="G63" s="256">
        <v>274138</v>
      </c>
      <c r="H63" s="256">
        <v>279379</v>
      </c>
      <c r="I63" s="290">
        <v>281061</v>
      </c>
      <c r="J63" s="256">
        <v>288840</v>
      </c>
      <c r="K63" s="256">
        <f>SUM(K60:K62)</f>
        <v>292796</v>
      </c>
      <c r="L63" s="256">
        <f>SUM(L60:L62)</f>
        <v>295690</v>
      </c>
      <c r="M63" s="256">
        <f>SUM(M60:M62)</f>
        <v>298584</v>
      </c>
      <c r="N63" s="313">
        <f>SUM(N60:N62)</f>
        <v>298350</v>
      </c>
      <c r="O63" s="313">
        <f>SUM(O60:O62)</f>
        <v>305693</v>
      </c>
      <c r="P63" s="405"/>
      <c r="Q63" s="174">
        <f t="shared" si="0"/>
        <v>7343</v>
      </c>
      <c r="R63" s="453">
        <f t="shared" si="1"/>
        <v>2.4612032847326937</v>
      </c>
      <c r="S63" s="21"/>
    </row>
    <row r="64" spans="1:19" s="162" customFormat="1" ht="15" customHeight="1">
      <c r="A64" s="260" t="s">
        <v>72</v>
      </c>
      <c r="B64" s="265">
        <v>12.739202769343249</v>
      </c>
      <c r="C64" s="265">
        <v>12.592630523997981</v>
      </c>
      <c r="D64" s="265">
        <v>12.691372781970781</v>
      </c>
      <c r="E64" s="265">
        <v>12.691372781970781</v>
      </c>
      <c r="F64" s="265">
        <v>12.728562133075986</v>
      </c>
      <c r="G64" s="265">
        <v>12.723883591475825</v>
      </c>
      <c r="H64" s="265">
        <v>12.345952988592558</v>
      </c>
      <c r="I64" s="378">
        <v>12.550656263231113</v>
      </c>
      <c r="J64" s="265">
        <v>12.60005539398975</v>
      </c>
      <c r="K64" s="265">
        <f>K60/K63*100</f>
        <v>12.604680391808632</v>
      </c>
      <c r="L64" s="265">
        <f>L60/L63*100</f>
        <v>12.669349656735093</v>
      </c>
      <c r="M64" s="265">
        <f>M60/M63*100</f>
        <v>12.695589850762264</v>
      </c>
      <c r="N64" s="406">
        <f>N60/N63*100</f>
        <v>12.597285067873305</v>
      </c>
      <c r="O64" s="406">
        <f>O60/O63*100</f>
        <v>12.592044960139749</v>
      </c>
      <c r="P64" s="377"/>
      <c r="Q64" s="338"/>
      <c r="R64" s="238"/>
      <c r="S64" s="160"/>
    </row>
    <row r="65" spans="1:16" s="111" customFormat="1" ht="9" customHeight="1">
      <c r="A65" s="603" t="s">
        <v>153</v>
      </c>
      <c r="B65" s="603"/>
      <c r="C65" s="603"/>
      <c r="D65" s="603"/>
      <c r="E65" s="603"/>
      <c r="F65" s="603"/>
      <c r="G65" s="603"/>
      <c r="H65" s="603"/>
      <c r="I65" s="603"/>
      <c r="J65" s="603"/>
      <c r="K65" s="603"/>
      <c r="L65" s="603"/>
      <c r="M65" s="603"/>
      <c r="N65" s="603"/>
      <c r="O65" s="603"/>
      <c r="P65" s="146"/>
    </row>
    <row r="66" spans="1:16" s="111" customFormat="1" ht="9" customHeight="1">
      <c r="A66" s="124" t="s">
        <v>58</v>
      </c>
      <c r="B66" s="128"/>
      <c r="C66" s="128"/>
      <c r="D66" s="147"/>
      <c r="E66" s="147"/>
      <c r="G66" s="124"/>
      <c r="I66" s="122"/>
      <c r="J66" s="122"/>
      <c r="K66" s="122"/>
      <c r="L66" s="122"/>
      <c r="M66" s="122"/>
      <c r="N66" s="122"/>
      <c r="O66" s="122"/>
      <c r="P66" s="122"/>
    </row>
    <row r="67" spans="1:16" s="117" customFormat="1" ht="9" customHeight="1">
      <c r="A67" s="125" t="s">
        <v>161</v>
      </c>
      <c r="B67" s="129"/>
      <c r="C67" s="129"/>
      <c r="D67" s="129"/>
      <c r="E67" s="129"/>
      <c r="F67" s="129"/>
      <c r="G67" s="123"/>
      <c r="J67" s="298"/>
      <c r="K67" s="123"/>
      <c r="L67" s="123"/>
      <c r="M67" s="123"/>
      <c r="N67" s="123"/>
      <c r="O67" s="123"/>
      <c r="P67" s="123"/>
    </row>
    <row r="68" spans="1:16" ht="11.25" customHeight="1">
      <c r="J68" s="298"/>
      <c r="N68" s="65"/>
    </row>
    <row r="69" spans="1:16">
      <c r="J69" s="299"/>
      <c r="N69" s="65"/>
    </row>
    <row r="70" spans="1:16">
      <c r="J70" s="300"/>
      <c r="N70" s="65"/>
    </row>
    <row r="71" spans="1:16">
      <c r="N71" s="65"/>
    </row>
    <row r="72" spans="1:16">
      <c r="N72" s="65"/>
    </row>
    <row r="73" spans="1:16">
      <c r="N73" s="65"/>
    </row>
    <row r="74" spans="1:16">
      <c r="N74" s="65"/>
    </row>
    <row r="75" spans="1:16">
      <c r="N75" s="65"/>
    </row>
    <row r="76" spans="1:16">
      <c r="N76" s="65"/>
    </row>
    <row r="77" spans="1:16">
      <c r="N77" s="65"/>
    </row>
    <row r="78" spans="1:16">
      <c r="N78" s="65"/>
    </row>
    <row r="79" spans="1:16">
      <c r="N79" s="65"/>
    </row>
    <row r="80" spans="1:16">
      <c r="N80" s="65"/>
    </row>
    <row r="81" spans="14:14">
      <c r="N81" s="65"/>
    </row>
    <row r="82" spans="14:14">
      <c r="N82" s="65"/>
    </row>
    <row r="83" spans="14:14">
      <c r="N83" s="65"/>
    </row>
    <row r="84" spans="14:14">
      <c r="N84" s="65"/>
    </row>
    <row r="85" spans="14:14">
      <c r="N85" s="65"/>
    </row>
    <row r="86" spans="14:14">
      <c r="N86" s="65"/>
    </row>
    <row r="87" spans="14:14">
      <c r="N87" s="65"/>
    </row>
    <row r="88" spans="14:14">
      <c r="N88" s="65"/>
    </row>
    <row r="89" spans="14:14">
      <c r="N89" s="65"/>
    </row>
    <row r="90" spans="14:14">
      <c r="N90" s="65"/>
    </row>
    <row r="91" spans="14:14">
      <c r="N91" s="65"/>
    </row>
    <row r="92" spans="14:14">
      <c r="N92" s="65"/>
    </row>
    <row r="93" spans="14:14">
      <c r="N93" s="65"/>
    </row>
    <row r="94" spans="14:14">
      <c r="N94" s="65"/>
    </row>
  </sheetData>
  <mergeCells count="36">
    <mergeCell ref="C7:C8"/>
    <mergeCell ref="A65:O65"/>
    <mergeCell ref="D38:D39"/>
    <mergeCell ref="E38:E39"/>
    <mergeCell ref="F38:F39"/>
    <mergeCell ref="G38:G39"/>
    <mergeCell ref="H38:H39"/>
    <mergeCell ref="I38:I39"/>
    <mergeCell ref="A38:A39"/>
    <mergeCell ref="B38:B39"/>
    <mergeCell ref="C38:C39"/>
    <mergeCell ref="L38:L39"/>
    <mergeCell ref="M38:M39"/>
    <mergeCell ref="N38:N39"/>
    <mergeCell ref="O38:O39"/>
    <mergeCell ref="Q7:Q8"/>
    <mergeCell ref="F7:F8"/>
    <mergeCell ref="P38:P39"/>
    <mergeCell ref="N7:N8"/>
    <mergeCell ref="P7:P8"/>
    <mergeCell ref="K38:K39"/>
    <mergeCell ref="E7:E8"/>
    <mergeCell ref="J38:J39"/>
    <mergeCell ref="O7:O8"/>
    <mergeCell ref="Q38:R38"/>
    <mergeCell ref="A34:O34"/>
    <mergeCell ref="G7:G8"/>
    <mergeCell ref="H7:H8"/>
    <mergeCell ref="I7:I8"/>
    <mergeCell ref="J7:J8"/>
    <mergeCell ref="K7:K8"/>
    <mergeCell ref="L7:L8"/>
    <mergeCell ref="A7:A8"/>
    <mergeCell ref="B7:B8"/>
    <mergeCell ref="M7:M8"/>
    <mergeCell ref="D7:D8"/>
  </mergeCells>
  <hyperlinks>
    <hyperlink ref="Q1" location="F!A1" display="Retour au menu" xr:uid="{00000000-0004-0000-0F00-000000000000}"/>
  </hyperlinks>
  <pageMargins left="0.7" right="0.7" top="0.75" bottom="0.75" header="0.3" footer="0.3"/>
  <pageSetup paperSize="9" scale="83" fitToHeight="2" orientation="landscape" r:id="rId1"/>
  <headerFooter alignWithMargins="0">
    <oddFooter>&amp;L&amp;8&amp;K002060Le marché du travail bruxellois : Données statistiques - Caractéristiques des communes de la Région bruxelloise
Elaboration : view.brussels, www.actiris.be&amp;R&amp;8F &amp;P</oddFooter>
  </headerFooter>
  <rowBreaks count="1" manualBreakCount="1">
    <brk id="36" max="1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64"/>
  <sheetViews>
    <sheetView showGridLines="0" zoomScaleNormal="100" zoomScaleSheetLayoutView="80" workbookViewId="0"/>
  </sheetViews>
  <sheetFormatPr baseColWidth="10" defaultColWidth="10.33203125" defaultRowHeight="10.199999999999999"/>
  <cols>
    <col min="1" max="1" width="23" style="142" customWidth="1"/>
    <col min="2" max="7" width="12.6640625" style="65" customWidth="1"/>
    <col min="8" max="8" width="20.6640625" style="65" customWidth="1"/>
    <col min="9" max="9" width="11.6640625" style="65" customWidth="1"/>
    <col min="10" max="16384" width="10.33203125" style="65"/>
  </cols>
  <sheetData>
    <row r="1" spans="1:10" ht="22.8">
      <c r="A1" s="70" t="s">
        <v>109</v>
      </c>
      <c r="I1" s="68" t="s">
        <v>107</v>
      </c>
    </row>
    <row r="2" spans="1:10" ht="3" customHeight="1"/>
    <row r="3" spans="1:10" s="396" customFormat="1" ht="15.75" customHeight="1">
      <c r="A3" s="81" t="s">
        <v>119</v>
      </c>
    </row>
    <row r="4" spans="1:10" s="396" customFormat="1" ht="4.5" customHeight="1">
      <c r="A4" s="81"/>
    </row>
    <row r="5" spans="1:10" ht="13.2">
      <c r="A5" s="165" t="s">
        <v>214</v>
      </c>
      <c r="B5" s="165"/>
      <c r="C5" s="165"/>
      <c r="D5" s="165"/>
      <c r="E5" s="165"/>
      <c r="F5" s="165"/>
      <c r="G5" s="165"/>
      <c r="H5" s="165"/>
      <c r="I5" s="165"/>
    </row>
    <row r="7" spans="1:10" ht="11.25" customHeight="1">
      <c r="A7" s="606" t="s">
        <v>59</v>
      </c>
      <c r="B7" s="608" t="s">
        <v>8</v>
      </c>
      <c r="C7" s="610" t="s">
        <v>104</v>
      </c>
      <c r="D7" s="611"/>
      <c r="E7" s="612"/>
      <c r="F7" s="610" t="s">
        <v>105</v>
      </c>
      <c r="G7" s="612"/>
      <c r="H7" s="604" t="s">
        <v>122</v>
      </c>
      <c r="I7" s="144"/>
    </row>
    <row r="8" spans="1:10">
      <c r="A8" s="607"/>
      <c r="B8" s="609"/>
      <c r="C8" s="269" t="s">
        <v>68</v>
      </c>
      <c r="D8" s="456" t="s">
        <v>49</v>
      </c>
      <c r="E8" s="454" t="s">
        <v>30</v>
      </c>
      <c r="F8" s="455" t="s">
        <v>64</v>
      </c>
      <c r="G8" s="455" t="s">
        <v>65</v>
      </c>
      <c r="H8" s="605"/>
      <c r="I8" s="136"/>
    </row>
    <row r="9" spans="1:10">
      <c r="A9" s="171" t="s">
        <v>9</v>
      </c>
      <c r="B9" s="205">
        <v>2891</v>
      </c>
      <c r="C9" s="384">
        <v>2713</v>
      </c>
      <c r="D9" s="384">
        <v>131</v>
      </c>
      <c r="E9" s="384">
        <v>47</v>
      </c>
      <c r="F9" s="384">
        <v>2640</v>
      </c>
      <c r="G9" s="384">
        <v>251</v>
      </c>
      <c r="H9" s="255">
        <f>'F.4.3'!K9/'F.5.2'!B9</f>
        <v>18.888273953649257</v>
      </c>
      <c r="I9" s="428"/>
      <c r="J9" s="488"/>
    </row>
    <row r="10" spans="1:10">
      <c r="A10" s="171" t="s">
        <v>10</v>
      </c>
      <c r="B10" s="205">
        <v>952</v>
      </c>
      <c r="C10" s="384">
        <v>898</v>
      </c>
      <c r="D10" s="384">
        <v>47</v>
      </c>
      <c r="E10" s="384">
        <v>7</v>
      </c>
      <c r="F10" s="384">
        <v>857</v>
      </c>
      <c r="G10" s="384">
        <v>95</v>
      </c>
      <c r="H10" s="255">
        <f>'F.4.3'!K10/'F.5.2'!B10</f>
        <v>15.568277310924369</v>
      </c>
      <c r="I10" s="428"/>
      <c r="J10" s="488"/>
    </row>
    <row r="11" spans="1:10">
      <c r="A11" s="171" t="s">
        <v>23</v>
      </c>
      <c r="B11" s="205">
        <v>604</v>
      </c>
      <c r="C11" s="384">
        <v>567</v>
      </c>
      <c r="D11" s="384">
        <v>29</v>
      </c>
      <c r="E11" s="384">
        <v>8</v>
      </c>
      <c r="F11" s="384">
        <v>541</v>
      </c>
      <c r="G11" s="384">
        <v>63</v>
      </c>
      <c r="H11" s="255">
        <f>'F.4.3'!K11/'F.5.2'!B11</f>
        <v>16.894039735099337</v>
      </c>
      <c r="I11" s="428"/>
      <c r="J11" s="488"/>
    </row>
    <row r="12" spans="1:10">
      <c r="A12" s="171" t="s">
        <v>11</v>
      </c>
      <c r="B12" s="205">
        <v>10975</v>
      </c>
      <c r="C12" s="384">
        <v>10321</v>
      </c>
      <c r="D12" s="384">
        <v>492</v>
      </c>
      <c r="E12" s="384">
        <v>162</v>
      </c>
      <c r="F12" s="384">
        <v>9886</v>
      </c>
      <c r="G12" s="384">
        <v>1089</v>
      </c>
      <c r="H12" s="255">
        <f>'F.4.3'!K12/'F.5.2'!B12</f>
        <v>20.925375854214124</v>
      </c>
      <c r="I12" s="428"/>
      <c r="J12" s="488"/>
    </row>
    <row r="13" spans="1:10">
      <c r="A13" s="171" t="s">
        <v>12</v>
      </c>
      <c r="B13" s="205">
        <v>1609</v>
      </c>
      <c r="C13" s="384">
        <v>1547</v>
      </c>
      <c r="D13" s="384">
        <v>52</v>
      </c>
      <c r="E13" s="384">
        <v>10</v>
      </c>
      <c r="F13" s="384">
        <v>1488</v>
      </c>
      <c r="G13" s="384">
        <v>121</v>
      </c>
      <c r="H13" s="255">
        <f>'F.4.3'!K13/'F.5.2'!B13</f>
        <v>12.673088875077688</v>
      </c>
      <c r="I13" s="428"/>
      <c r="J13" s="488"/>
    </row>
    <row r="14" spans="1:10">
      <c r="A14" s="171" t="s">
        <v>13</v>
      </c>
      <c r="B14" s="205">
        <v>900</v>
      </c>
      <c r="C14" s="384">
        <v>836</v>
      </c>
      <c r="D14" s="384">
        <v>50</v>
      </c>
      <c r="E14" s="384">
        <v>14</v>
      </c>
      <c r="F14" s="384">
        <v>803</v>
      </c>
      <c r="G14" s="384">
        <v>97</v>
      </c>
      <c r="H14" s="255">
        <f>'F.4.3'!K14/'F.5.2'!B14</f>
        <v>25.827777777777779</v>
      </c>
      <c r="I14" s="428"/>
      <c r="J14" s="488"/>
    </row>
    <row r="15" spans="1:10">
      <c r="A15" s="171" t="s">
        <v>14</v>
      </c>
      <c r="B15" s="205">
        <v>1210</v>
      </c>
      <c r="C15" s="384">
        <v>1165</v>
      </c>
      <c r="D15" s="384">
        <v>36</v>
      </c>
      <c r="E15" s="384">
        <v>9</v>
      </c>
      <c r="F15" s="384">
        <v>1084</v>
      </c>
      <c r="G15" s="384">
        <v>126</v>
      </c>
      <c r="H15" s="255">
        <f>'F.4.3'!K15/'F.5.2'!B15</f>
        <v>13.5</v>
      </c>
      <c r="I15" s="428"/>
      <c r="J15" s="488"/>
    </row>
    <row r="16" spans="1:10">
      <c r="A16" s="171" t="s">
        <v>15</v>
      </c>
      <c r="B16" s="205">
        <v>401</v>
      </c>
      <c r="C16" s="384">
        <v>383</v>
      </c>
      <c r="D16" s="384">
        <v>17</v>
      </c>
      <c r="E16" s="384">
        <v>1</v>
      </c>
      <c r="F16" s="384">
        <v>355</v>
      </c>
      <c r="G16" s="384">
        <v>46</v>
      </c>
      <c r="H16" s="255">
        <f>'F.4.3'!K16/'F.5.2'!B16</f>
        <v>9.2892768079800501</v>
      </c>
      <c r="I16" s="428"/>
      <c r="J16" s="488"/>
    </row>
    <row r="17" spans="1:12" ht="9.75" customHeight="1">
      <c r="A17" s="171" t="s">
        <v>5</v>
      </c>
      <c r="B17" s="205">
        <v>3924</v>
      </c>
      <c r="C17" s="384">
        <v>3806</v>
      </c>
      <c r="D17" s="384">
        <v>94</v>
      </c>
      <c r="E17" s="384">
        <v>24</v>
      </c>
      <c r="F17" s="384">
        <v>3774</v>
      </c>
      <c r="G17" s="384">
        <v>150</v>
      </c>
      <c r="H17" s="255">
        <f>'F.4.3'!K17/'F.5.2'!B17</f>
        <v>11.093017329255861</v>
      </c>
      <c r="I17" s="428"/>
      <c r="J17" s="488"/>
    </row>
    <row r="18" spans="1:12" ht="12" customHeight="1">
      <c r="A18" s="171" t="s">
        <v>16</v>
      </c>
      <c r="B18" s="205">
        <v>897</v>
      </c>
      <c r="C18" s="384">
        <v>853</v>
      </c>
      <c r="D18" s="384">
        <v>38</v>
      </c>
      <c r="E18" s="384">
        <v>6</v>
      </c>
      <c r="F18" s="384">
        <v>803</v>
      </c>
      <c r="G18" s="384">
        <v>94</v>
      </c>
      <c r="H18" s="255">
        <f>'F.4.3'!K18/'F.5.2'!B18</f>
        <v>15.713489409141584</v>
      </c>
      <c r="I18" s="428"/>
      <c r="J18" s="488"/>
    </row>
    <row r="19" spans="1:12" ht="12" customHeight="1">
      <c r="A19" s="171" t="s">
        <v>17</v>
      </c>
      <c r="B19" s="205">
        <v>310</v>
      </c>
      <c r="C19" s="384">
        <v>300</v>
      </c>
      <c r="D19" s="384">
        <v>8</v>
      </c>
      <c r="E19" s="384">
        <v>2</v>
      </c>
      <c r="F19" s="384">
        <v>277</v>
      </c>
      <c r="G19" s="384">
        <v>33</v>
      </c>
      <c r="H19" s="255">
        <f>'F.4.3'!K19/'F.5.2'!B19</f>
        <v>9.887096774193548</v>
      </c>
      <c r="I19" s="428"/>
      <c r="J19" s="488"/>
    </row>
    <row r="20" spans="1:12" ht="12" customHeight="1">
      <c r="A20" s="171" t="s">
        <v>24</v>
      </c>
      <c r="B20" s="205">
        <v>1724</v>
      </c>
      <c r="C20" s="384">
        <v>1649</v>
      </c>
      <c r="D20" s="384">
        <v>54</v>
      </c>
      <c r="E20" s="384">
        <v>21</v>
      </c>
      <c r="F20" s="384">
        <v>1528</v>
      </c>
      <c r="G20" s="384">
        <v>196</v>
      </c>
      <c r="H20" s="255">
        <f>'F.4.3'!K20/'F.5.2'!B20</f>
        <v>14.537122969837586</v>
      </c>
      <c r="I20" s="428"/>
      <c r="J20" s="488"/>
    </row>
    <row r="21" spans="1:12" ht="12" customHeight="1">
      <c r="A21" s="171" t="s">
        <v>28</v>
      </c>
      <c r="B21" s="205">
        <v>1709</v>
      </c>
      <c r="C21" s="384">
        <v>1621</v>
      </c>
      <c r="D21" s="384">
        <v>54</v>
      </c>
      <c r="E21" s="384">
        <v>34</v>
      </c>
      <c r="F21" s="384">
        <v>1588</v>
      </c>
      <c r="G21" s="384">
        <v>121</v>
      </c>
      <c r="H21" s="255">
        <f>'F.4.3'!K21/'F.5.2'!B21</f>
        <v>20.420128730251609</v>
      </c>
      <c r="I21" s="428"/>
      <c r="J21" s="488"/>
      <c r="L21" s="488"/>
    </row>
    <row r="22" spans="1:12" ht="12" customHeight="1">
      <c r="A22" s="171" t="s">
        <v>42</v>
      </c>
      <c r="B22" s="205">
        <v>801</v>
      </c>
      <c r="C22" s="384">
        <v>730</v>
      </c>
      <c r="D22" s="384">
        <v>40</v>
      </c>
      <c r="E22" s="384">
        <v>31</v>
      </c>
      <c r="F22" s="384">
        <v>717</v>
      </c>
      <c r="G22" s="384">
        <v>84</v>
      </c>
      <c r="H22" s="255">
        <f>'F.4.3'!K22/'F.5.2'!B22</f>
        <v>38.004993757802744</v>
      </c>
      <c r="I22" s="428"/>
      <c r="J22" s="488"/>
    </row>
    <row r="23" spans="1:12" ht="12" customHeight="1">
      <c r="A23" s="171" t="s">
        <v>18</v>
      </c>
      <c r="B23" s="205">
        <v>2806</v>
      </c>
      <c r="C23" s="384">
        <v>2694</v>
      </c>
      <c r="D23" s="384">
        <v>79</v>
      </c>
      <c r="E23" s="384">
        <v>33</v>
      </c>
      <c r="F23" s="384">
        <v>2566</v>
      </c>
      <c r="G23" s="384">
        <v>240</v>
      </c>
      <c r="H23" s="255">
        <f>'F.4.3'!K23/'F.5.2'!B23</f>
        <v>16.687099073414114</v>
      </c>
      <c r="I23" s="428"/>
      <c r="J23" s="488"/>
    </row>
    <row r="24" spans="1:12" ht="12" customHeight="1">
      <c r="A24" s="171" t="s">
        <v>19</v>
      </c>
      <c r="B24" s="205">
        <v>2652</v>
      </c>
      <c r="C24" s="384">
        <v>2564</v>
      </c>
      <c r="D24" s="384">
        <v>72</v>
      </c>
      <c r="E24" s="384">
        <v>16</v>
      </c>
      <c r="F24" s="384">
        <v>2459</v>
      </c>
      <c r="G24" s="384">
        <v>193</v>
      </c>
      <c r="H24" s="255">
        <f>'F.4.3'!K24/'F.5.2'!B24</f>
        <v>9.1670437405731526</v>
      </c>
      <c r="I24" s="428"/>
      <c r="J24" s="488"/>
      <c r="L24" s="488"/>
    </row>
    <row r="25" spans="1:12" ht="12" customHeight="1">
      <c r="A25" s="171" t="s">
        <v>20</v>
      </c>
      <c r="B25" s="205">
        <v>745</v>
      </c>
      <c r="C25" s="384">
        <v>712</v>
      </c>
      <c r="D25" s="384">
        <v>27</v>
      </c>
      <c r="E25" s="384">
        <v>6</v>
      </c>
      <c r="F25" s="384">
        <v>693</v>
      </c>
      <c r="G25" s="384">
        <v>52</v>
      </c>
      <c r="H25" s="255">
        <f>'F.4.3'!K25/'F.5.2'!B25</f>
        <v>10.281879194630873</v>
      </c>
      <c r="I25" s="428"/>
      <c r="J25" s="488"/>
    </row>
    <row r="26" spans="1:12" ht="12" customHeight="1">
      <c r="A26" s="171" t="s">
        <v>40</v>
      </c>
      <c r="B26" s="205">
        <v>1391</v>
      </c>
      <c r="C26" s="384">
        <v>1308</v>
      </c>
      <c r="D26" s="384">
        <v>67</v>
      </c>
      <c r="E26" s="384">
        <v>16</v>
      </c>
      <c r="F26" s="384">
        <v>1255</v>
      </c>
      <c r="G26" s="384">
        <v>136</v>
      </c>
      <c r="H26" s="255">
        <f>'F.4.3'!K26/'F.5.2'!B26</f>
        <v>18.168224299065422</v>
      </c>
      <c r="I26" s="428"/>
      <c r="J26" s="488"/>
    </row>
    <row r="27" spans="1:12" ht="12" customHeight="1">
      <c r="A27" s="171" t="s">
        <v>41</v>
      </c>
      <c r="B27" s="205">
        <v>1115</v>
      </c>
      <c r="C27" s="384">
        <v>1066</v>
      </c>
      <c r="D27" s="384">
        <v>34</v>
      </c>
      <c r="E27" s="384">
        <v>15</v>
      </c>
      <c r="F27" s="384">
        <v>1003</v>
      </c>
      <c r="G27" s="384">
        <v>112</v>
      </c>
      <c r="H27" s="255">
        <f>'F.4.3'!K27/'F.5.2'!B27</f>
        <v>11.753363228699552</v>
      </c>
      <c r="I27" s="428"/>
      <c r="J27" s="488"/>
    </row>
    <row r="28" spans="1:12" ht="12" customHeight="1">
      <c r="A28" s="171" t="s">
        <v>150</v>
      </c>
      <c r="B28" s="205">
        <v>877</v>
      </c>
      <c r="C28" s="205">
        <v>874</v>
      </c>
      <c r="D28" s="205">
        <v>3</v>
      </c>
      <c r="E28" s="205">
        <v>0</v>
      </c>
      <c r="F28" s="205">
        <v>876</v>
      </c>
      <c r="G28" s="205">
        <v>1</v>
      </c>
      <c r="H28" s="255">
        <f>'F.4.3'!K28/'F.5.2'!B28</f>
        <v>2.225769669327252</v>
      </c>
      <c r="I28" s="428"/>
      <c r="J28" s="488"/>
    </row>
    <row r="29" spans="1:12" s="145" customFormat="1" ht="14.25" customHeight="1">
      <c r="A29" s="268" t="s">
        <v>21</v>
      </c>
      <c r="B29" s="385">
        <f>SUM(B9:B28)</f>
        <v>38493</v>
      </c>
      <c r="C29" s="385">
        <f t="shared" ref="C29:G29" si="0">SUM(C9:C28)</f>
        <v>36607</v>
      </c>
      <c r="D29" s="385">
        <f t="shared" si="0"/>
        <v>1424</v>
      </c>
      <c r="E29" s="385">
        <f t="shared" si="0"/>
        <v>462</v>
      </c>
      <c r="F29" s="385">
        <f t="shared" si="0"/>
        <v>35193</v>
      </c>
      <c r="G29" s="385">
        <f t="shared" si="0"/>
        <v>3300</v>
      </c>
      <c r="H29" s="270">
        <f>'F.4.3'!K29/'F.5.2'!B29</f>
        <v>16.709479645649857</v>
      </c>
      <c r="I29" s="428"/>
      <c r="J29" s="488"/>
    </row>
    <row r="30" spans="1:12" s="145" customFormat="1" ht="15" customHeight="1">
      <c r="A30" s="226" t="s">
        <v>38</v>
      </c>
      <c r="B30" s="385">
        <v>176599</v>
      </c>
      <c r="C30" s="256">
        <v>167636</v>
      </c>
      <c r="D30" s="256">
        <v>7518</v>
      </c>
      <c r="E30" s="256">
        <v>1445</v>
      </c>
      <c r="F30" s="385">
        <v>162698</v>
      </c>
      <c r="G30" s="385">
        <v>13901</v>
      </c>
      <c r="H30" s="270"/>
      <c r="I30" s="166"/>
    </row>
    <row r="31" spans="1:12" s="145" customFormat="1" ht="15" customHeight="1">
      <c r="A31" s="226" t="s">
        <v>39</v>
      </c>
      <c r="B31" s="385">
        <v>90601</v>
      </c>
      <c r="C31" s="256">
        <v>86641</v>
      </c>
      <c r="D31" s="256">
        <v>3372</v>
      </c>
      <c r="E31" s="256">
        <v>588</v>
      </c>
      <c r="F31" s="385">
        <v>81017</v>
      </c>
      <c r="G31" s="385">
        <v>9584</v>
      </c>
      <c r="H31" s="270"/>
      <c r="I31" s="166"/>
    </row>
    <row r="32" spans="1:12" s="145" customFormat="1" ht="15" customHeight="1">
      <c r="A32" s="226" t="s">
        <v>71</v>
      </c>
      <c r="B32" s="385">
        <f>SUM(B29:B31)</f>
        <v>305693</v>
      </c>
      <c r="C32" s="385">
        <f>SUM(C29:C31)</f>
        <v>290884</v>
      </c>
      <c r="D32" s="385">
        <f>SUM(D29:D31)</f>
        <v>12314</v>
      </c>
      <c r="E32" s="385">
        <f>SUM(E29:E31)</f>
        <v>2495</v>
      </c>
      <c r="F32" s="385">
        <f t="shared" ref="F32:G32" si="1">SUM(F29:F31)</f>
        <v>278908</v>
      </c>
      <c r="G32" s="385">
        <f t="shared" si="1"/>
        <v>26785</v>
      </c>
      <c r="H32" s="270"/>
      <c r="I32" s="166"/>
    </row>
    <row r="33" spans="1:10" s="145" customFormat="1" ht="15" customHeight="1">
      <c r="A33" s="260" t="s">
        <v>72</v>
      </c>
      <c r="B33" s="271">
        <f>B29/B32*100</f>
        <v>12.592044960139749</v>
      </c>
      <c r="C33" s="271">
        <f t="shared" ref="C33:G33" si="2">C29/C32*100</f>
        <v>12.584741683970243</v>
      </c>
      <c r="D33" s="271">
        <f t="shared" si="2"/>
        <v>11.564073412376157</v>
      </c>
      <c r="E33" s="271">
        <f t="shared" si="2"/>
        <v>18.517034068136272</v>
      </c>
      <c r="F33" s="271">
        <f t="shared" si="2"/>
        <v>12.618139314756121</v>
      </c>
      <c r="G33" s="271">
        <f t="shared" si="2"/>
        <v>12.320328542094455</v>
      </c>
      <c r="H33" s="326"/>
      <c r="I33" s="167"/>
    </row>
    <row r="34" spans="1:10" s="125" customFormat="1" ht="9" customHeight="1">
      <c r="A34" s="583" t="s">
        <v>153</v>
      </c>
      <c r="B34" s="583"/>
      <c r="C34" s="583"/>
      <c r="D34" s="583"/>
      <c r="E34" s="583"/>
      <c r="F34" s="583"/>
      <c r="G34" s="583"/>
      <c r="H34" s="583"/>
      <c r="J34" s="145"/>
    </row>
    <row r="35" spans="1:10" s="125" customFormat="1" ht="9" customHeight="1">
      <c r="A35" s="141" t="s">
        <v>161</v>
      </c>
      <c r="J35" s="145"/>
    </row>
    <row r="36" spans="1:10" ht="4.5" customHeight="1"/>
    <row r="37" spans="1:10" ht="12.75" customHeight="1">
      <c r="A37" s="606" t="s">
        <v>60</v>
      </c>
      <c r="B37" s="608" t="s">
        <v>8</v>
      </c>
      <c r="C37" s="610" t="s">
        <v>104</v>
      </c>
      <c r="D37" s="611"/>
      <c r="E37" s="612"/>
      <c r="F37" s="610" t="s">
        <v>105</v>
      </c>
      <c r="G37" s="611"/>
      <c r="H37" s="613"/>
    </row>
    <row r="38" spans="1:10" ht="12.75" customHeight="1">
      <c r="A38" s="607"/>
      <c r="B38" s="609"/>
      <c r="C38" s="269" t="s">
        <v>68</v>
      </c>
      <c r="D38" s="456" t="s">
        <v>49</v>
      </c>
      <c r="E38" s="454" t="s">
        <v>30</v>
      </c>
      <c r="F38" s="466" t="s">
        <v>64</v>
      </c>
      <c r="G38" s="465" t="s">
        <v>65</v>
      </c>
      <c r="H38" s="613"/>
    </row>
    <row r="39" spans="1:10" ht="12" customHeight="1">
      <c r="A39" s="171" t="s">
        <v>9</v>
      </c>
      <c r="B39" s="386">
        <f>B9/B$29*100</f>
        <v>7.5104564466266597</v>
      </c>
      <c r="C39" s="386">
        <f>C9/$B9*100</f>
        <v>93.842960913178828</v>
      </c>
      <c r="D39" s="386">
        <f t="shared" ref="D39:E39" si="3">D9/$B9*100</f>
        <v>4.5313040470425463</v>
      </c>
      <c r="E39" s="386">
        <f t="shared" si="3"/>
        <v>1.6257350397786234</v>
      </c>
      <c r="F39" s="386">
        <f t="shared" ref="F39:G39" si="4">F9/$B9*100</f>
        <v>91.317883085437572</v>
      </c>
      <c r="G39" s="386">
        <f t="shared" si="4"/>
        <v>8.6821169145624353</v>
      </c>
      <c r="H39" s="323"/>
    </row>
    <row r="40" spans="1:10" ht="12" customHeight="1">
      <c r="A40" s="171" t="s">
        <v>10</v>
      </c>
      <c r="B40" s="386">
        <f t="shared" ref="B40:B59" si="5">B10/B$29*100</f>
        <v>2.4731769412620475</v>
      </c>
      <c r="C40" s="386">
        <f t="shared" ref="C40:E40" si="6">C10/$B10*100</f>
        <v>94.327731092436977</v>
      </c>
      <c r="D40" s="386">
        <f t="shared" si="6"/>
        <v>4.9369747899159666</v>
      </c>
      <c r="E40" s="386">
        <f t="shared" si="6"/>
        <v>0.73529411764705876</v>
      </c>
      <c r="F40" s="386">
        <f t="shared" ref="F40:G40" si="7">F10/$B10*100</f>
        <v>90.02100840336135</v>
      </c>
      <c r="G40" s="386">
        <f t="shared" si="7"/>
        <v>9.9789915966386555</v>
      </c>
      <c r="H40" s="323"/>
    </row>
    <row r="41" spans="1:10" ht="12" customHeight="1">
      <c r="A41" s="171" t="s">
        <v>23</v>
      </c>
      <c r="B41" s="386">
        <f t="shared" si="5"/>
        <v>1.5691164627334842</v>
      </c>
      <c r="C41" s="386">
        <f t="shared" ref="C41:E41" si="8">C11/$B11*100</f>
        <v>93.874172185430467</v>
      </c>
      <c r="D41" s="386">
        <f t="shared" si="8"/>
        <v>4.8013245033112586</v>
      </c>
      <c r="E41" s="386">
        <f t="shared" si="8"/>
        <v>1.3245033112582782</v>
      </c>
      <c r="F41" s="386">
        <f t="shared" ref="F41:G41" si="9">F11/$B11*100</f>
        <v>89.569536423841058</v>
      </c>
      <c r="G41" s="386">
        <f t="shared" si="9"/>
        <v>10.430463576158941</v>
      </c>
      <c r="H41" s="323"/>
    </row>
    <row r="42" spans="1:10" ht="12" customHeight="1">
      <c r="A42" s="171" t="s">
        <v>11</v>
      </c>
      <c r="B42" s="386">
        <f t="shared" si="5"/>
        <v>28.51167744784766</v>
      </c>
      <c r="C42" s="386">
        <f t="shared" ref="C42:E42" si="10">C12/$B12*100</f>
        <v>94.041002277904326</v>
      </c>
      <c r="D42" s="386">
        <f t="shared" si="10"/>
        <v>4.4829157175398633</v>
      </c>
      <c r="E42" s="386">
        <f t="shared" si="10"/>
        <v>1.4760820045558085</v>
      </c>
      <c r="F42" s="386">
        <f t="shared" ref="F42:G42" si="11">F12/$B12*100</f>
        <v>90.077448747152616</v>
      </c>
      <c r="G42" s="386">
        <f t="shared" si="11"/>
        <v>9.9225512528473807</v>
      </c>
      <c r="H42" s="323"/>
    </row>
    <row r="43" spans="1:10" ht="12" customHeight="1">
      <c r="A43" s="171" t="s">
        <v>12</v>
      </c>
      <c r="B43" s="386">
        <f t="shared" si="5"/>
        <v>4.1799807757254568</v>
      </c>
      <c r="C43" s="386">
        <f t="shared" ref="C43:E43" si="12">C13/$B13*100</f>
        <v>96.146674953387205</v>
      </c>
      <c r="D43" s="386">
        <f t="shared" si="12"/>
        <v>3.2318210068365447</v>
      </c>
      <c r="E43" s="386">
        <f t="shared" si="12"/>
        <v>0.62150403977625857</v>
      </c>
      <c r="F43" s="386">
        <f t="shared" ref="F43:G43" si="13">F13/$B13*100</f>
        <v>92.479801118707272</v>
      </c>
      <c r="G43" s="386">
        <f t="shared" si="13"/>
        <v>7.5201988812927283</v>
      </c>
      <c r="H43" s="323"/>
    </row>
    <row r="44" spans="1:10" ht="12" customHeight="1">
      <c r="A44" s="171" t="s">
        <v>13</v>
      </c>
      <c r="B44" s="386">
        <f t="shared" si="5"/>
        <v>2.3380874444704229</v>
      </c>
      <c r="C44" s="386">
        <f t="shared" ref="C44:E44" si="14">C14/$B14*100</f>
        <v>92.888888888888886</v>
      </c>
      <c r="D44" s="386">
        <f t="shared" si="14"/>
        <v>5.5555555555555554</v>
      </c>
      <c r="E44" s="386">
        <f t="shared" si="14"/>
        <v>1.5555555555555556</v>
      </c>
      <c r="F44" s="386">
        <f t="shared" ref="F44:G44" si="15">F14/$B14*100</f>
        <v>89.222222222222229</v>
      </c>
      <c r="G44" s="386">
        <f t="shared" si="15"/>
        <v>10.777777777777779</v>
      </c>
      <c r="H44" s="323"/>
    </row>
    <row r="45" spans="1:10" ht="12" customHeight="1">
      <c r="A45" s="171" t="s">
        <v>14</v>
      </c>
      <c r="B45" s="386">
        <f t="shared" si="5"/>
        <v>3.1434286753435687</v>
      </c>
      <c r="C45" s="386">
        <f t="shared" ref="C45:E45" si="16">C15/$B15*100</f>
        <v>96.280991735537185</v>
      </c>
      <c r="D45" s="386">
        <f t="shared" si="16"/>
        <v>2.9752066115702478</v>
      </c>
      <c r="E45" s="386">
        <f t="shared" si="16"/>
        <v>0.74380165289256195</v>
      </c>
      <c r="F45" s="386">
        <f t="shared" ref="F45:G45" si="17">F15/$B15*100</f>
        <v>89.586776859504141</v>
      </c>
      <c r="G45" s="386">
        <f t="shared" si="17"/>
        <v>10.413223140495868</v>
      </c>
      <c r="H45" s="323"/>
    </row>
    <row r="46" spans="1:10" ht="12" customHeight="1">
      <c r="A46" s="171" t="s">
        <v>15</v>
      </c>
      <c r="B46" s="386">
        <f t="shared" si="5"/>
        <v>1.0417478502584887</v>
      </c>
      <c r="C46" s="386">
        <f t="shared" ref="C46:E46" si="18">C16/$B16*100</f>
        <v>95.511221945137166</v>
      </c>
      <c r="D46" s="386">
        <f t="shared" si="18"/>
        <v>4.2394014962593518</v>
      </c>
      <c r="E46" s="386">
        <f t="shared" si="18"/>
        <v>0.24937655860349126</v>
      </c>
      <c r="F46" s="386">
        <f t="shared" ref="F46:G46" si="19">F16/$B16*100</f>
        <v>88.528678304239406</v>
      </c>
      <c r="G46" s="386">
        <f t="shared" si="19"/>
        <v>11.471321695760599</v>
      </c>
      <c r="H46" s="323"/>
    </row>
    <row r="47" spans="1:10" ht="12" customHeight="1">
      <c r="A47" s="171" t="s">
        <v>5</v>
      </c>
      <c r="B47" s="386">
        <f t="shared" si="5"/>
        <v>10.194061257891045</v>
      </c>
      <c r="C47" s="386">
        <f t="shared" ref="C47:E47" si="20">C17/$B17*100</f>
        <v>96.992864424057075</v>
      </c>
      <c r="D47" s="386">
        <f t="shared" si="20"/>
        <v>2.3955147808358817</v>
      </c>
      <c r="E47" s="386">
        <f t="shared" si="20"/>
        <v>0.6116207951070336</v>
      </c>
      <c r="F47" s="386">
        <f t="shared" ref="F47:G47" si="21">F17/$B17*100</f>
        <v>96.177370030581045</v>
      </c>
      <c r="G47" s="386">
        <f t="shared" si="21"/>
        <v>3.8226299694189598</v>
      </c>
      <c r="H47" s="323"/>
    </row>
    <row r="48" spans="1:10" ht="12" customHeight="1">
      <c r="A48" s="171" t="s">
        <v>16</v>
      </c>
      <c r="B48" s="386">
        <f t="shared" si="5"/>
        <v>2.3302938196555218</v>
      </c>
      <c r="C48" s="386">
        <f t="shared" ref="C48:E48" si="22">C18/$B18*100</f>
        <v>95.094760312151621</v>
      </c>
      <c r="D48" s="386">
        <f t="shared" si="22"/>
        <v>4.2363433667781498</v>
      </c>
      <c r="E48" s="386">
        <f t="shared" si="22"/>
        <v>0.66889632107023411</v>
      </c>
      <c r="F48" s="386">
        <f t="shared" ref="F48:G48" si="23">F18/$B18*100</f>
        <v>89.520624303232992</v>
      </c>
      <c r="G48" s="386">
        <f t="shared" si="23"/>
        <v>10.479375696767001</v>
      </c>
      <c r="H48" s="323"/>
    </row>
    <row r="49" spans="1:8">
      <c r="A49" s="171" t="s">
        <v>17</v>
      </c>
      <c r="B49" s="386">
        <f t="shared" si="5"/>
        <v>0.8053412308731458</v>
      </c>
      <c r="C49" s="386">
        <f t="shared" ref="C49:E49" si="24">C19/$B19*100</f>
        <v>96.774193548387103</v>
      </c>
      <c r="D49" s="386">
        <f t="shared" si="24"/>
        <v>2.5806451612903225</v>
      </c>
      <c r="E49" s="386">
        <f t="shared" si="24"/>
        <v>0.64516129032258063</v>
      </c>
      <c r="F49" s="386">
        <f t="shared" ref="F49:G49" si="25">F19/$B19*100</f>
        <v>89.354838709677423</v>
      </c>
      <c r="G49" s="386">
        <f t="shared" si="25"/>
        <v>10.64516129032258</v>
      </c>
      <c r="H49" s="323"/>
    </row>
    <row r="50" spans="1:8">
      <c r="A50" s="171" t="s">
        <v>24</v>
      </c>
      <c r="B50" s="386">
        <f t="shared" si="5"/>
        <v>4.47873639363001</v>
      </c>
      <c r="C50" s="386">
        <f t="shared" ref="C50:E50" si="26">C20/$B20*100</f>
        <v>95.64965197215777</v>
      </c>
      <c r="D50" s="386">
        <f t="shared" si="26"/>
        <v>3.1322505800464038</v>
      </c>
      <c r="E50" s="386">
        <f t="shared" si="26"/>
        <v>1.2180974477958235</v>
      </c>
      <c r="F50" s="386">
        <f t="shared" ref="F50:G50" si="27">F20/$B20*100</f>
        <v>88.631090487238978</v>
      </c>
      <c r="G50" s="386">
        <f t="shared" si="27"/>
        <v>11.36890951276102</v>
      </c>
      <c r="H50" s="323"/>
    </row>
    <row r="51" spans="1:8">
      <c r="A51" s="171" t="s">
        <v>28</v>
      </c>
      <c r="B51" s="386">
        <f t="shared" si="5"/>
        <v>4.4397682695555041</v>
      </c>
      <c r="C51" s="386">
        <f t="shared" ref="C51:E51" si="28">C21/$B21*100</f>
        <v>94.850789935634879</v>
      </c>
      <c r="D51" s="386">
        <f t="shared" si="28"/>
        <v>3.159742539496782</v>
      </c>
      <c r="E51" s="386">
        <f t="shared" si="28"/>
        <v>1.989467524868344</v>
      </c>
      <c r="F51" s="386">
        <f t="shared" ref="F51:G51" si="29">F21/$B21*100</f>
        <v>92.919836161497955</v>
      </c>
      <c r="G51" s="386">
        <f t="shared" si="29"/>
        <v>7.0801638385020471</v>
      </c>
      <c r="H51" s="323"/>
    </row>
    <row r="52" spans="1:8">
      <c r="A52" s="171" t="s">
        <v>42</v>
      </c>
      <c r="B52" s="386">
        <f t="shared" si="5"/>
        <v>2.0808978255786768</v>
      </c>
      <c r="C52" s="386">
        <f t="shared" ref="C52:E52" si="30">C22/$B22*100</f>
        <v>91.136079900124841</v>
      </c>
      <c r="D52" s="386">
        <f t="shared" si="30"/>
        <v>4.9937578027465666</v>
      </c>
      <c r="E52" s="386">
        <f t="shared" si="30"/>
        <v>3.8701622971285889</v>
      </c>
      <c r="F52" s="386">
        <f t="shared" ref="F52:G52" si="31">F22/$B22*100</f>
        <v>89.513108614232209</v>
      </c>
      <c r="G52" s="386">
        <f t="shared" si="31"/>
        <v>10.486891385767791</v>
      </c>
      <c r="H52" s="323"/>
    </row>
    <row r="53" spans="1:8">
      <c r="A53" s="171" t="s">
        <v>18</v>
      </c>
      <c r="B53" s="386">
        <f t="shared" si="5"/>
        <v>7.2896370768711192</v>
      </c>
      <c r="C53" s="386">
        <f t="shared" ref="C53:E53" si="32">C23/$B23*100</f>
        <v>96.008553100498929</v>
      </c>
      <c r="D53" s="386">
        <f t="shared" si="32"/>
        <v>2.8153955808980755</v>
      </c>
      <c r="E53" s="386">
        <f t="shared" si="32"/>
        <v>1.1760513186029937</v>
      </c>
      <c r="F53" s="386">
        <f t="shared" ref="F53:G53" si="33">F23/$B23*100</f>
        <v>91.44689950106914</v>
      </c>
      <c r="G53" s="386">
        <f t="shared" si="33"/>
        <v>8.5531004989308634</v>
      </c>
      <c r="H53" s="323"/>
    </row>
    <row r="54" spans="1:8">
      <c r="A54" s="171" t="s">
        <v>19</v>
      </c>
      <c r="B54" s="386">
        <f t="shared" si="5"/>
        <v>6.8895643363728469</v>
      </c>
      <c r="C54" s="386">
        <f t="shared" ref="C54:E54" si="34">C24/$B24*100</f>
        <v>96.681749622926091</v>
      </c>
      <c r="D54" s="386">
        <f t="shared" si="34"/>
        <v>2.7149321266968327</v>
      </c>
      <c r="E54" s="386">
        <f t="shared" si="34"/>
        <v>0.60331825037707398</v>
      </c>
      <c r="F54" s="386">
        <f t="shared" ref="F54:G54" si="35">F24/$B24*100</f>
        <v>92.722473604826547</v>
      </c>
      <c r="G54" s="386">
        <f t="shared" si="35"/>
        <v>7.2775263951734548</v>
      </c>
      <c r="H54" s="323"/>
    </row>
    <row r="55" spans="1:8">
      <c r="A55" s="171" t="s">
        <v>20</v>
      </c>
      <c r="B55" s="386">
        <f t="shared" si="5"/>
        <v>1.9354168290338505</v>
      </c>
      <c r="C55" s="386">
        <f t="shared" ref="C55:E55" si="36">C25/$B25*100</f>
        <v>95.570469798657726</v>
      </c>
      <c r="D55" s="386">
        <f t="shared" si="36"/>
        <v>3.6241610738255035</v>
      </c>
      <c r="E55" s="386">
        <f t="shared" si="36"/>
        <v>0.80536912751677858</v>
      </c>
      <c r="F55" s="386">
        <f t="shared" ref="F55:G55" si="37">F25/$B25*100</f>
        <v>93.020134228187928</v>
      </c>
      <c r="G55" s="386">
        <f t="shared" si="37"/>
        <v>6.9798657718120802</v>
      </c>
      <c r="H55" s="323"/>
    </row>
    <row r="56" spans="1:8">
      <c r="A56" s="171" t="s">
        <v>40</v>
      </c>
      <c r="B56" s="386">
        <f t="shared" si="5"/>
        <v>3.6136440391759539</v>
      </c>
      <c r="C56" s="386">
        <f t="shared" ref="C56:E56" si="38">C26/$B26*100</f>
        <v>94.033069734004314</v>
      </c>
      <c r="D56" s="386">
        <f t="shared" si="38"/>
        <v>4.8166786484543493</v>
      </c>
      <c r="E56" s="386">
        <f t="shared" si="38"/>
        <v>1.1502516175413373</v>
      </c>
      <c r="F56" s="386">
        <f t="shared" ref="F56:G56" si="39">F26/$B26*100</f>
        <v>90.222861250898632</v>
      </c>
      <c r="G56" s="386">
        <f t="shared" si="39"/>
        <v>9.7771387491013666</v>
      </c>
      <c r="H56" s="323"/>
    </row>
    <row r="57" spans="1:8">
      <c r="A57" s="171" t="s">
        <v>41</v>
      </c>
      <c r="B57" s="386">
        <f t="shared" si="5"/>
        <v>2.8966305562050243</v>
      </c>
      <c r="C57" s="386">
        <f t="shared" ref="C57:E57" si="40">C27/$B27*100</f>
        <v>95.605381165919283</v>
      </c>
      <c r="D57" s="386">
        <f t="shared" si="40"/>
        <v>3.0493273542600896</v>
      </c>
      <c r="E57" s="386">
        <f t="shared" si="40"/>
        <v>1.3452914798206279</v>
      </c>
      <c r="F57" s="386">
        <f t="shared" ref="F57:G57" si="41">F27/$B27*100</f>
        <v>89.955156950672645</v>
      </c>
      <c r="G57" s="386">
        <f t="shared" si="41"/>
        <v>10.044843049327353</v>
      </c>
      <c r="H57" s="323"/>
    </row>
    <row r="58" spans="1:8">
      <c r="A58" s="171" t="s">
        <v>150</v>
      </c>
      <c r="B58" s="386">
        <f t="shared" si="5"/>
        <v>2.2783363208895127</v>
      </c>
      <c r="C58" s="386">
        <f t="shared" ref="C58:E58" si="42">C28/$B28*100</f>
        <v>99.657924743443559</v>
      </c>
      <c r="D58" s="386">
        <f t="shared" si="42"/>
        <v>0.34207525655644244</v>
      </c>
      <c r="E58" s="386">
        <f t="shared" si="42"/>
        <v>0</v>
      </c>
      <c r="F58" s="386">
        <f t="shared" ref="F58:G58" si="43">F28/$B28*100</f>
        <v>99.885974914481196</v>
      </c>
      <c r="G58" s="386">
        <f t="shared" si="43"/>
        <v>0.11402508551881414</v>
      </c>
      <c r="H58" s="323"/>
    </row>
    <row r="59" spans="1:8" s="145" customFormat="1">
      <c r="A59" s="268" t="s">
        <v>21</v>
      </c>
      <c r="B59" s="367">
        <f t="shared" si="5"/>
        <v>100</v>
      </c>
      <c r="C59" s="367">
        <f t="shared" ref="C59:E59" si="44">C29/$B29*100</f>
        <v>95.100407866365316</v>
      </c>
      <c r="D59" s="367">
        <f t="shared" si="44"/>
        <v>3.6993739121398694</v>
      </c>
      <c r="E59" s="367">
        <f t="shared" si="44"/>
        <v>1.2002182214948172</v>
      </c>
      <c r="F59" s="367">
        <f t="shared" ref="F59:G59" si="45">F29/$B29*100</f>
        <v>91.42701270360844</v>
      </c>
      <c r="G59" s="368">
        <f t="shared" si="45"/>
        <v>8.5729872963915508</v>
      </c>
      <c r="H59" s="324"/>
    </row>
    <row r="60" spans="1:8" s="145" customFormat="1">
      <c r="A60" s="226" t="s">
        <v>38</v>
      </c>
      <c r="B60" s="367"/>
      <c r="C60" s="367">
        <f t="shared" ref="C60:E60" si="46">C30/$B30*100</f>
        <v>94.924659822535801</v>
      </c>
      <c r="D60" s="367">
        <f t="shared" si="46"/>
        <v>4.2571022485971044</v>
      </c>
      <c r="E60" s="367">
        <f t="shared" si="46"/>
        <v>0.81823792886709434</v>
      </c>
      <c r="F60" s="367">
        <f t="shared" ref="F60:G60" si="47">F30/$B30*100</f>
        <v>92.128494498836346</v>
      </c>
      <c r="G60" s="368">
        <f t="shared" si="47"/>
        <v>7.8715055011636528</v>
      </c>
      <c r="H60" s="325"/>
    </row>
    <row r="61" spans="1:8" s="145" customFormat="1">
      <c r="A61" s="226" t="s">
        <v>39</v>
      </c>
      <c r="B61" s="367"/>
      <c r="C61" s="367">
        <f t="shared" ref="C61:E61" si="48">C31/$B31*100</f>
        <v>95.629187315813297</v>
      </c>
      <c r="D61" s="367">
        <f t="shared" si="48"/>
        <v>3.7218132250195914</v>
      </c>
      <c r="E61" s="367">
        <f t="shared" si="48"/>
        <v>0.64899945916711732</v>
      </c>
      <c r="F61" s="367">
        <f t="shared" ref="F61:G61" si="49">F31/$B31*100</f>
        <v>89.421750311806719</v>
      </c>
      <c r="G61" s="368">
        <f t="shared" si="49"/>
        <v>10.578249688193287</v>
      </c>
      <c r="H61" s="325"/>
    </row>
    <row r="62" spans="1:8" s="145" customFormat="1">
      <c r="A62" s="226" t="s">
        <v>71</v>
      </c>
      <c r="B62" s="367"/>
      <c r="C62" s="367">
        <f t="shared" ref="C62:E62" si="50">C32/$B32*100</f>
        <v>95.155597282240677</v>
      </c>
      <c r="D62" s="367">
        <f t="shared" si="50"/>
        <v>4.0282243950630212</v>
      </c>
      <c r="E62" s="367">
        <f t="shared" si="50"/>
        <v>0.81617832269629997</v>
      </c>
      <c r="F62" s="367">
        <f t="shared" ref="F62:G62" si="51">F32/$B32*100</f>
        <v>91.237941333298451</v>
      </c>
      <c r="G62" s="368">
        <f t="shared" si="51"/>
        <v>8.7620586667015594</v>
      </c>
      <c r="H62" s="324"/>
    </row>
    <row r="63" spans="1:8" s="125" customFormat="1" ht="9.6">
      <c r="A63" s="583" t="s">
        <v>153</v>
      </c>
      <c r="B63" s="583"/>
      <c r="C63" s="583"/>
      <c r="D63" s="583"/>
      <c r="E63" s="583"/>
      <c r="F63" s="583"/>
      <c r="G63" s="583"/>
      <c r="H63" s="140"/>
    </row>
    <row r="64" spans="1:8" s="125" customFormat="1" ht="9.6">
      <c r="A64" s="141" t="s">
        <v>161</v>
      </c>
    </row>
  </sheetData>
  <mergeCells count="12">
    <mergeCell ref="H7:H8"/>
    <mergeCell ref="A34:H34"/>
    <mergeCell ref="A63:G63"/>
    <mergeCell ref="A7:A8"/>
    <mergeCell ref="B7:B8"/>
    <mergeCell ref="C7:E7"/>
    <mergeCell ref="F7:G7"/>
    <mergeCell ref="A37:A38"/>
    <mergeCell ref="B37:B38"/>
    <mergeCell ref="C37:E37"/>
    <mergeCell ref="F37:G37"/>
    <mergeCell ref="H37:H38"/>
  </mergeCells>
  <hyperlinks>
    <hyperlink ref="I1" location="F!A1" display="Retour au menu" xr:uid="{00000000-0004-0000-1000-000000000000}"/>
  </hyperlinks>
  <pageMargins left="0.7" right="0.7" top="0.75" bottom="0.75" header="0.3" footer="0.3"/>
  <pageSetup paperSize="9" scale="88" fitToHeight="2" orientation="landscape" r:id="rId1"/>
  <headerFooter alignWithMargins="0">
    <oddFooter>&amp;L&amp;8&amp;K002060Le marché du travail bruxellois : Données statistiques - Caractéristiques des communes de la Région bruxelloise
Elaboration : view.brussels, www.actiris.be&amp;R&amp;8F &amp;P</oddFooter>
  </headerFooter>
  <rowBreaks count="1" manualBreakCount="1">
    <brk id="35" max="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Z75"/>
  <sheetViews>
    <sheetView showGridLines="0" zoomScale="80" zoomScaleNormal="80" zoomScaleSheetLayoutView="80" workbookViewId="0"/>
  </sheetViews>
  <sheetFormatPr baseColWidth="10" defaultColWidth="7.5546875" defaultRowHeight="10.199999999999999"/>
  <cols>
    <col min="1" max="1" width="19" style="25" customWidth="1"/>
    <col min="2" max="23" width="9.33203125" style="25" customWidth="1"/>
    <col min="24" max="24" width="7.5546875" style="25" customWidth="1"/>
    <col min="25" max="16384" width="7.5546875" style="25"/>
  </cols>
  <sheetData>
    <row r="1" spans="1:24" ht="22.8">
      <c r="A1" s="70" t="s">
        <v>109</v>
      </c>
      <c r="W1" s="68" t="s">
        <v>107</v>
      </c>
    </row>
    <row r="2" spans="1:24" ht="3" customHeight="1"/>
    <row r="3" spans="1:24" s="396" customFormat="1" ht="15.75" customHeight="1">
      <c r="A3" s="81" t="s">
        <v>119</v>
      </c>
      <c r="W3" s="47"/>
    </row>
    <row r="4" spans="1:24" s="396" customFormat="1" ht="4.5" customHeight="1">
      <c r="A4" s="81"/>
      <c r="W4" s="47"/>
    </row>
    <row r="5" spans="1:24" s="137" customFormat="1" ht="19.5" customHeight="1">
      <c r="A5" s="152" t="s">
        <v>212</v>
      </c>
      <c r="B5" s="153"/>
      <c r="C5" s="153"/>
      <c r="D5" s="153"/>
      <c r="E5" s="153"/>
      <c r="F5" s="153"/>
      <c r="G5" s="153"/>
      <c r="H5" s="153"/>
      <c r="I5" s="153"/>
      <c r="J5" s="153"/>
      <c r="K5" s="153"/>
      <c r="L5" s="153"/>
      <c r="M5" s="153"/>
      <c r="N5" s="153"/>
      <c r="O5" s="153"/>
      <c r="P5" s="153"/>
      <c r="Q5" s="153"/>
      <c r="R5" s="153"/>
      <c r="S5" s="153"/>
      <c r="T5" s="153"/>
      <c r="U5" s="153"/>
      <c r="V5" s="153"/>
      <c r="W5" s="153"/>
    </row>
    <row r="6" spans="1:24" ht="4.5" customHeight="1">
      <c r="A6" s="26"/>
    </row>
    <row r="7" spans="1:24" ht="4.5" customHeight="1">
      <c r="A7" s="303"/>
      <c r="B7" s="304"/>
      <c r="C7" s="304"/>
      <c r="D7" s="304"/>
      <c r="E7" s="304"/>
      <c r="F7" s="304"/>
      <c r="G7" s="304"/>
      <c r="H7" s="304"/>
      <c r="I7" s="304"/>
      <c r="J7" s="304"/>
      <c r="K7" s="304"/>
      <c r="L7" s="304"/>
      <c r="M7" s="304"/>
      <c r="N7" s="304"/>
      <c r="O7" s="304"/>
      <c r="P7" s="304"/>
      <c r="Q7" s="304"/>
      <c r="R7" s="304"/>
      <c r="S7" s="304"/>
      <c r="T7" s="304"/>
      <c r="U7" s="304"/>
      <c r="V7" s="304"/>
      <c r="W7" s="304"/>
    </row>
    <row r="8" spans="1:24" s="28" customFormat="1" ht="102.75" customHeight="1">
      <c r="A8" s="407" t="s">
        <v>59</v>
      </c>
      <c r="B8" s="408" t="s">
        <v>164</v>
      </c>
      <c r="C8" s="408" t="s">
        <v>173</v>
      </c>
      <c r="D8" s="408" t="s">
        <v>172</v>
      </c>
      <c r="E8" s="408" t="s">
        <v>175</v>
      </c>
      <c r="F8" s="408" t="s">
        <v>174</v>
      </c>
      <c r="G8" s="408" t="s">
        <v>124</v>
      </c>
      <c r="H8" s="408" t="s">
        <v>171</v>
      </c>
      <c r="I8" s="408" t="s">
        <v>165</v>
      </c>
      <c r="J8" s="408" t="s">
        <v>137</v>
      </c>
      <c r="K8" s="408" t="s">
        <v>131</v>
      </c>
      <c r="L8" s="408" t="s">
        <v>138</v>
      </c>
      <c r="M8" s="408" t="s">
        <v>132</v>
      </c>
      <c r="N8" s="408" t="s">
        <v>166</v>
      </c>
      <c r="O8" s="408" t="s">
        <v>167</v>
      </c>
      <c r="P8" s="408" t="s">
        <v>170</v>
      </c>
      <c r="Q8" s="408" t="s">
        <v>133</v>
      </c>
      <c r="R8" s="408" t="s">
        <v>134</v>
      </c>
      <c r="S8" s="408" t="s">
        <v>135</v>
      </c>
      <c r="T8" s="408" t="s">
        <v>136</v>
      </c>
      <c r="U8" s="408" t="s">
        <v>168</v>
      </c>
      <c r="V8" s="408" t="s">
        <v>169</v>
      </c>
      <c r="W8" s="409" t="s">
        <v>176</v>
      </c>
      <c r="X8" s="27"/>
    </row>
    <row r="9" spans="1:24" s="28" customFormat="1" ht="4.5" customHeight="1">
      <c r="A9" s="410"/>
      <c r="B9" s="411"/>
      <c r="C9" s="411"/>
      <c r="D9" s="411"/>
      <c r="E9" s="411"/>
      <c r="F9" s="411"/>
      <c r="G9" s="411"/>
      <c r="H9" s="411"/>
      <c r="I9" s="411"/>
      <c r="J9" s="411"/>
      <c r="K9" s="411"/>
      <c r="L9" s="411"/>
      <c r="M9" s="411"/>
      <c r="N9" s="411"/>
      <c r="O9" s="411"/>
      <c r="P9" s="411"/>
      <c r="Q9" s="411"/>
      <c r="R9" s="411"/>
      <c r="S9" s="411"/>
      <c r="T9" s="411"/>
      <c r="U9" s="411"/>
      <c r="V9" s="411"/>
      <c r="W9" s="412"/>
      <c r="X9" s="27"/>
    </row>
    <row r="10" spans="1:24" s="28" customFormat="1" ht="4.5" customHeight="1">
      <c r="A10" s="407"/>
      <c r="B10" s="413"/>
      <c r="C10" s="413"/>
      <c r="D10" s="413"/>
      <c r="E10" s="413"/>
      <c r="F10" s="413"/>
      <c r="G10" s="413"/>
      <c r="H10" s="413"/>
      <c r="I10" s="413"/>
      <c r="J10" s="413"/>
      <c r="K10" s="413"/>
      <c r="L10" s="413"/>
      <c r="M10" s="413"/>
      <c r="N10" s="413"/>
      <c r="O10" s="413"/>
      <c r="P10" s="413"/>
      <c r="Q10" s="413"/>
      <c r="R10" s="413"/>
      <c r="S10" s="413"/>
      <c r="T10" s="413"/>
      <c r="U10" s="413"/>
      <c r="V10" s="413"/>
      <c r="W10" s="414"/>
      <c r="X10" s="27"/>
    </row>
    <row r="11" spans="1:24" ht="12" customHeight="1">
      <c r="A11" s="208" t="s">
        <v>9</v>
      </c>
      <c r="B11" s="177">
        <v>6</v>
      </c>
      <c r="C11" s="177"/>
      <c r="D11" s="177">
        <v>156</v>
      </c>
      <c r="E11" s="177">
        <v>1</v>
      </c>
      <c r="F11" s="177">
        <v>5</v>
      </c>
      <c r="G11" s="177">
        <v>221</v>
      </c>
      <c r="H11" s="177">
        <v>860</v>
      </c>
      <c r="I11" s="177">
        <v>197</v>
      </c>
      <c r="J11" s="177">
        <v>221</v>
      </c>
      <c r="K11" s="177">
        <v>73</v>
      </c>
      <c r="L11" s="177">
        <v>46</v>
      </c>
      <c r="M11" s="177">
        <v>99</v>
      </c>
      <c r="N11" s="177">
        <v>166</v>
      </c>
      <c r="O11" s="177">
        <v>163</v>
      </c>
      <c r="P11" s="177">
        <v>39</v>
      </c>
      <c r="Q11" s="177">
        <v>201</v>
      </c>
      <c r="R11" s="177">
        <v>211</v>
      </c>
      <c r="S11" s="177">
        <v>75</v>
      </c>
      <c r="T11" s="177">
        <v>147</v>
      </c>
      <c r="U11" s="177">
        <v>3</v>
      </c>
      <c r="V11" s="177">
        <v>1</v>
      </c>
      <c r="W11" s="172">
        <f>SUM(B11:V11)</f>
        <v>2891</v>
      </c>
      <c r="X11" s="342"/>
    </row>
    <row r="12" spans="1:24" ht="12" customHeight="1">
      <c r="A12" s="208" t="s">
        <v>10</v>
      </c>
      <c r="B12" s="177"/>
      <c r="C12" s="177">
        <v>1</v>
      </c>
      <c r="D12" s="177">
        <v>23</v>
      </c>
      <c r="E12" s="177"/>
      <c r="F12" s="177">
        <v>2</v>
      </c>
      <c r="G12" s="177">
        <v>48</v>
      </c>
      <c r="H12" s="177">
        <v>156</v>
      </c>
      <c r="I12" s="177">
        <v>21</v>
      </c>
      <c r="J12" s="177">
        <v>64</v>
      </c>
      <c r="K12" s="177">
        <v>50</v>
      </c>
      <c r="L12" s="177">
        <v>53</v>
      </c>
      <c r="M12" s="177">
        <v>65</v>
      </c>
      <c r="N12" s="177">
        <v>130</v>
      </c>
      <c r="O12" s="177">
        <v>58</v>
      </c>
      <c r="P12" s="177">
        <v>19</v>
      </c>
      <c r="Q12" s="177">
        <v>59</v>
      </c>
      <c r="R12" s="177">
        <v>69</v>
      </c>
      <c r="S12" s="177">
        <v>52</v>
      </c>
      <c r="T12" s="177">
        <v>68</v>
      </c>
      <c r="U12" s="177">
        <v>10</v>
      </c>
      <c r="V12" s="177">
        <v>4</v>
      </c>
      <c r="W12" s="172">
        <f t="shared" ref="W12:W34" si="0">SUM(B12:V12)</f>
        <v>952</v>
      </c>
      <c r="X12" s="342"/>
    </row>
    <row r="13" spans="1:24" ht="10.5" customHeight="1">
      <c r="A13" s="208" t="s">
        <v>23</v>
      </c>
      <c r="B13" s="177"/>
      <c r="C13" s="177"/>
      <c r="D13" s="177">
        <v>24</v>
      </c>
      <c r="E13" s="177"/>
      <c r="F13" s="177">
        <v>2</v>
      </c>
      <c r="G13" s="177">
        <v>49</v>
      </c>
      <c r="H13" s="177">
        <v>147</v>
      </c>
      <c r="I13" s="177">
        <v>37</v>
      </c>
      <c r="J13" s="177">
        <v>34</v>
      </c>
      <c r="K13" s="177">
        <v>24</v>
      </c>
      <c r="L13" s="177">
        <v>24</v>
      </c>
      <c r="M13" s="177">
        <v>19</v>
      </c>
      <c r="N13" s="177">
        <v>57</v>
      </c>
      <c r="O13" s="177">
        <v>37</v>
      </c>
      <c r="P13" s="177">
        <v>14</v>
      </c>
      <c r="Q13" s="177">
        <v>39</v>
      </c>
      <c r="R13" s="177">
        <v>52</v>
      </c>
      <c r="S13" s="177">
        <v>16</v>
      </c>
      <c r="T13" s="177">
        <v>28</v>
      </c>
      <c r="U13" s="177">
        <v>1</v>
      </c>
      <c r="V13" s="177"/>
      <c r="W13" s="172">
        <f t="shared" si="0"/>
        <v>604</v>
      </c>
      <c r="X13" s="342"/>
    </row>
    <row r="14" spans="1:24">
      <c r="A14" s="208" t="s">
        <v>11</v>
      </c>
      <c r="B14" s="177">
        <v>8</v>
      </c>
      <c r="C14" s="177"/>
      <c r="D14" s="177">
        <v>227</v>
      </c>
      <c r="E14" s="177">
        <v>19</v>
      </c>
      <c r="F14" s="177">
        <v>24</v>
      </c>
      <c r="G14" s="177">
        <v>314</v>
      </c>
      <c r="H14" s="177">
        <v>2051</v>
      </c>
      <c r="I14" s="177">
        <v>342</v>
      </c>
      <c r="J14" s="177">
        <v>1387</v>
      </c>
      <c r="K14" s="177">
        <v>471</v>
      </c>
      <c r="L14" s="177">
        <v>423</v>
      </c>
      <c r="M14" s="177">
        <v>409</v>
      </c>
      <c r="N14" s="177">
        <v>1133</v>
      </c>
      <c r="O14" s="177">
        <v>525</v>
      </c>
      <c r="P14" s="177">
        <v>431</v>
      </c>
      <c r="Q14" s="177">
        <v>565</v>
      </c>
      <c r="R14" s="177">
        <v>560</v>
      </c>
      <c r="S14" s="177">
        <v>410</v>
      </c>
      <c r="T14" s="177">
        <v>1437</v>
      </c>
      <c r="U14" s="177">
        <v>48</v>
      </c>
      <c r="V14" s="177">
        <v>191</v>
      </c>
      <c r="W14" s="172">
        <f t="shared" si="0"/>
        <v>10975</v>
      </c>
      <c r="X14" s="342"/>
    </row>
    <row r="15" spans="1:24">
      <c r="A15" s="208" t="s">
        <v>12</v>
      </c>
      <c r="B15" s="177">
        <v>2</v>
      </c>
      <c r="C15" s="177"/>
      <c r="D15" s="177">
        <v>33</v>
      </c>
      <c r="E15" s="177">
        <v>1</v>
      </c>
      <c r="F15" s="177"/>
      <c r="G15" s="177">
        <v>47</v>
      </c>
      <c r="H15" s="177">
        <v>274</v>
      </c>
      <c r="I15" s="177">
        <v>51</v>
      </c>
      <c r="J15" s="177">
        <v>150</v>
      </c>
      <c r="K15" s="177">
        <v>76</v>
      </c>
      <c r="L15" s="177">
        <v>50</v>
      </c>
      <c r="M15" s="177">
        <v>94</v>
      </c>
      <c r="N15" s="177">
        <v>197</v>
      </c>
      <c r="O15" s="177">
        <v>79</v>
      </c>
      <c r="P15" s="177">
        <v>23</v>
      </c>
      <c r="Q15" s="177">
        <v>101</v>
      </c>
      <c r="R15" s="177">
        <v>144</v>
      </c>
      <c r="S15" s="177">
        <v>40</v>
      </c>
      <c r="T15" s="177">
        <v>204</v>
      </c>
      <c r="U15" s="177">
        <v>16</v>
      </c>
      <c r="V15" s="177">
        <v>27</v>
      </c>
      <c r="W15" s="172">
        <f t="shared" si="0"/>
        <v>1609</v>
      </c>
      <c r="X15" s="342"/>
    </row>
    <row r="16" spans="1:24">
      <c r="A16" s="208" t="s">
        <v>13</v>
      </c>
      <c r="B16" s="177"/>
      <c r="C16" s="177"/>
      <c r="D16" s="177">
        <v>28</v>
      </c>
      <c r="E16" s="177"/>
      <c r="F16" s="177">
        <v>4</v>
      </c>
      <c r="G16" s="177">
        <v>77</v>
      </c>
      <c r="H16" s="177">
        <v>155</v>
      </c>
      <c r="I16" s="177">
        <v>66</v>
      </c>
      <c r="J16" s="177">
        <v>58</v>
      </c>
      <c r="K16" s="177">
        <v>63</v>
      </c>
      <c r="L16" s="177">
        <v>31</v>
      </c>
      <c r="M16" s="177">
        <v>39</v>
      </c>
      <c r="N16" s="177">
        <v>58</v>
      </c>
      <c r="O16" s="177">
        <v>75</v>
      </c>
      <c r="P16" s="177">
        <v>24</v>
      </c>
      <c r="Q16" s="177">
        <v>48</v>
      </c>
      <c r="R16" s="177">
        <v>71</v>
      </c>
      <c r="S16" s="177">
        <v>24</v>
      </c>
      <c r="T16" s="177">
        <v>59</v>
      </c>
      <c r="U16" s="177">
        <v>2</v>
      </c>
      <c r="V16" s="177">
        <v>18</v>
      </c>
      <c r="W16" s="172">
        <f t="shared" si="0"/>
        <v>900</v>
      </c>
      <c r="X16" s="342"/>
    </row>
    <row r="17" spans="1:26">
      <c r="A17" s="208" t="s">
        <v>14</v>
      </c>
      <c r="B17" s="177">
        <v>2</v>
      </c>
      <c r="C17" s="177"/>
      <c r="D17" s="177">
        <v>48</v>
      </c>
      <c r="E17" s="177">
        <v>1</v>
      </c>
      <c r="F17" s="177">
        <v>10</v>
      </c>
      <c r="G17" s="177">
        <v>104</v>
      </c>
      <c r="H17" s="177">
        <v>184</v>
      </c>
      <c r="I17" s="177">
        <v>64</v>
      </c>
      <c r="J17" s="177">
        <v>70</v>
      </c>
      <c r="K17" s="177">
        <v>60</v>
      </c>
      <c r="L17" s="177">
        <v>21</v>
      </c>
      <c r="M17" s="177">
        <v>53</v>
      </c>
      <c r="N17" s="177">
        <v>118</v>
      </c>
      <c r="O17" s="177">
        <v>85</v>
      </c>
      <c r="P17" s="177">
        <v>26</v>
      </c>
      <c r="Q17" s="177">
        <v>89</v>
      </c>
      <c r="R17" s="177">
        <v>114</v>
      </c>
      <c r="S17" s="177">
        <v>84</v>
      </c>
      <c r="T17" s="177">
        <v>68</v>
      </c>
      <c r="U17" s="177">
        <v>8</v>
      </c>
      <c r="V17" s="177">
        <v>1</v>
      </c>
      <c r="W17" s="172">
        <f t="shared" si="0"/>
        <v>1210</v>
      </c>
      <c r="X17" s="342"/>
    </row>
    <row r="18" spans="1:26">
      <c r="A18" s="208" t="s">
        <v>15</v>
      </c>
      <c r="B18" s="177"/>
      <c r="C18" s="177"/>
      <c r="D18" s="177">
        <v>14</v>
      </c>
      <c r="E18" s="177"/>
      <c r="F18" s="177"/>
      <c r="G18" s="177">
        <v>40</v>
      </c>
      <c r="H18" s="177">
        <v>55</v>
      </c>
      <c r="I18" s="177">
        <v>25</v>
      </c>
      <c r="J18" s="177">
        <v>30</v>
      </c>
      <c r="K18" s="177">
        <v>11</v>
      </c>
      <c r="L18" s="177">
        <v>8</v>
      </c>
      <c r="M18" s="177">
        <v>34</v>
      </c>
      <c r="N18" s="177">
        <v>28</v>
      </c>
      <c r="O18" s="177">
        <v>31</v>
      </c>
      <c r="P18" s="177">
        <v>6</v>
      </c>
      <c r="Q18" s="177">
        <v>34</v>
      </c>
      <c r="R18" s="177">
        <v>52</v>
      </c>
      <c r="S18" s="177">
        <v>8</v>
      </c>
      <c r="T18" s="177">
        <v>24</v>
      </c>
      <c r="U18" s="177">
        <v>1</v>
      </c>
      <c r="V18" s="177"/>
      <c r="W18" s="172">
        <f t="shared" si="0"/>
        <v>401</v>
      </c>
      <c r="X18" s="342"/>
    </row>
    <row r="19" spans="1:26">
      <c r="A19" s="208" t="s">
        <v>5</v>
      </c>
      <c r="B19" s="177">
        <v>2</v>
      </c>
      <c r="C19" s="177"/>
      <c r="D19" s="177">
        <v>73</v>
      </c>
      <c r="E19" s="177">
        <v>3</v>
      </c>
      <c r="F19" s="177">
        <v>5</v>
      </c>
      <c r="G19" s="177">
        <v>100</v>
      </c>
      <c r="H19" s="177">
        <v>760</v>
      </c>
      <c r="I19" s="177">
        <v>89</v>
      </c>
      <c r="J19" s="177">
        <v>524</v>
      </c>
      <c r="K19" s="177">
        <v>206</v>
      </c>
      <c r="L19" s="177">
        <v>138</v>
      </c>
      <c r="M19" s="177">
        <v>263</v>
      </c>
      <c r="N19" s="177">
        <v>529</v>
      </c>
      <c r="O19" s="177">
        <v>192</v>
      </c>
      <c r="P19" s="177">
        <v>26</v>
      </c>
      <c r="Q19" s="177">
        <v>144</v>
      </c>
      <c r="R19" s="177">
        <v>200</v>
      </c>
      <c r="S19" s="177">
        <v>143</v>
      </c>
      <c r="T19" s="177">
        <v>420</v>
      </c>
      <c r="U19" s="177">
        <v>83</v>
      </c>
      <c r="V19" s="177">
        <v>24</v>
      </c>
      <c r="W19" s="172">
        <f t="shared" si="0"/>
        <v>3924</v>
      </c>
      <c r="X19" s="342"/>
    </row>
    <row r="20" spans="1:26">
      <c r="A20" s="208" t="s">
        <v>16</v>
      </c>
      <c r="B20" s="177"/>
      <c r="C20" s="177"/>
      <c r="D20" s="177">
        <v>25</v>
      </c>
      <c r="E20" s="177">
        <v>1</v>
      </c>
      <c r="F20" s="177"/>
      <c r="G20" s="177">
        <v>68</v>
      </c>
      <c r="H20" s="177">
        <v>205</v>
      </c>
      <c r="I20" s="177">
        <v>57</v>
      </c>
      <c r="J20" s="177">
        <v>67</v>
      </c>
      <c r="K20" s="177">
        <v>21</v>
      </c>
      <c r="L20" s="177">
        <v>22</v>
      </c>
      <c r="M20" s="177">
        <v>38</v>
      </c>
      <c r="N20" s="177">
        <v>50</v>
      </c>
      <c r="O20" s="177">
        <v>68</v>
      </c>
      <c r="P20" s="177">
        <v>18</v>
      </c>
      <c r="Q20" s="177">
        <v>74</v>
      </c>
      <c r="R20" s="177">
        <v>93</v>
      </c>
      <c r="S20" s="177">
        <v>33</v>
      </c>
      <c r="T20" s="177">
        <v>51</v>
      </c>
      <c r="U20" s="177">
        <v>6</v>
      </c>
      <c r="V20" s="177"/>
      <c r="W20" s="172">
        <f t="shared" si="0"/>
        <v>897</v>
      </c>
      <c r="X20" s="342"/>
    </row>
    <row r="21" spans="1:26">
      <c r="A21" s="208" t="s">
        <v>17</v>
      </c>
      <c r="B21" s="177"/>
      <c r="C21" s="177"/>
      <c r="D21" s="177">
        <v>10</v>
      </c>
      <c r="E21" s="177"/>
      <c r="F21" s="177"/>
      <c r="G21" s="177">
        <v>22</v>
      </c>
      <c r="H21" s="177">
        <v>59</v>
      </c>
      <c r="I21" s="177">
        <v>18</v>
      </c>
      <c r="J21" s="177">
        <v>23</v>
      </c>
      <c r="K21" s="177">
        <v>13</v>
      </c>
      <c r="L21" s="177">
        <v>8</v>
      </c>
      <c r="M21" s="177">
        <v>17</v>
      </c>
      <c r="N21" s="177">
        <v>26</v>
      </c>
      <c r="O21" s="177">
        <v>25</v>
      </c>
      <c r="P21" s="177">
        <v>8</v>
      </c>
      <c r="Q21" s="177">
        <v>27</v>
      </c>
      <c r="R21" s="177">
        <v>31</v>
      </c>
      <c r="S21" s="177">
        <v>9</v>
      </c>
      <c r="T21" s="177">
        <v>14</v>
      </c>
      <c r="U21" s="177"/>
      <c r="V21" s="177"/>
      <c r="W21" s="172">
        <f t="shared" si="0"/>
        <v>310</v>
      </c>
      <c r="X21" s="342"/>
    </row>
    <row r="22" spans="1:26">
      <c r="A22" s="208" t="s">
        <v>24</v>
      </c>
      <c r="B22" s="177">
        <v>1</v>
      </c>
      <c r="C22" s="177"/>
      <c r="D22" s="177">
        <v>50</v>
      </c>
      <c r="E22" s="177">
        <v>1</v>
      </c>
      <c r="F22" s="177">
        <v>3</v>
      </c>
      <c r="G22" s="177">
        <v>99</v>
      </c>
      <c r="H22" s="177">
        <v>417</v>
      </c>
      <c r="I22" s="177">
        <v>140</v>
      </c>
      <c r="J22" s="177">
        <v>117</v>
      </c>
      <c r="K22" s="177">
        <v>37</v>
      </c>
      <c r="L22" s="177">
        <v>29</v>
      </c>
      <c r="M22" s="177">
        <v>54</v>
      </c>
      <c r="N22" s="177">
        <v>100</v>
      </c>
      <c r="O22" s="177">
        <v>92</v>
      </c>
      <c r="P22" s="177">
        <v>53</v>
      </c>
      <c r="Q22" s="177">
        <v>139</v>
      </c>
      <c r="R22" s="177">
        <v>211</v>
      </c>
      <c r="S22" s="177">
        <v>75</v>
      </c>
      <c r="T22" s="177">
        <v>94</v>
      </c>
      <c r="U22" s="177">
        <v>10</v>
      </c>
      <c r="V22" s="177">
        <v>2</v>
      </c>
      <c r="W22" s="172">
        <f t="shared" si="0"/>
        <v>1724</v>
      </c>
      <c r="X22" s="342"/>
    </row>
    <row r="23" spans="1:26">
      <c r="A23" s="208" t="s">
        <v>18</v>
      </c>
      <c r="B23" s="177"/>
      <c r="C23" s="177"/>
      <c r="D23" s="177">
        <v>44</v>
      </c>
      <c r="E23" s="177">
        <v>1</v>
      </c>
      <c r="F23" s="177">
        <v>1</v>
      </c>
      <c r="G23" s="177">
        <v>56</v>
      </c>
      <c r="H23" s="177">
        <v>305</v>
      </c>
      <c r="I23" s="177">
        <v>59</v>
      </c>
      <c r="J23" s="177">
        <v>309</v>
      </c>
      <c r="K23" s="177">
        <v>66</v>
      </c>
      <c r="L23" s="177">
        <v>39</v>
      </c>
      <c r="M23" s="177">
        <v>60</v>
      </c>
      <c r="N23" s="177">
        <v>155</v>
      </c>
      <c r="O23" s="177">
        <v>81</v>
      </c>
      <c r="P23" s="177">
        <v>39</v>
      </c>
      <c r="Q23" s="177">
        <v>88</v>
      </c>
      <c r="R23" s="177">
        <v>130</v>
      </c>
      <c r="S23" s="177">
        <v>95</v>
      </c>
      <c r="T23" s="177">
        <v>166</v>
      </c>
      <c r="U23" s="177">
        <v>12</v>
      </c>
      <c r="V23" s="177">
        <v>3</v>
      </c>
      <c r="W23" s="172">
        <f t="shared" si="0"/>
        <v>1709</v>
      </c>
      <c r="X23" s="342"/>
    </row>
    <row r="24" spans="1:26">
      <c r="A24" s="208" t="s">
        <v>28</v>
      </c>
      <c r="B24" s="177"/>
      <c r="C24" s="177"/>
      <c r="D24" s="177">
        <v>10</v>
      </c>
      <c r="E24" s="177">
        <v>3</v>
      </c>
      <c r="F24" s="177">
        <v>1</v>
      </c>
      <c r="G24" s="177">
        <v>32</v>
      </c>
      <c r="H24" s="177">
        <v>108</v>
      </c>
      <c r="I24" s="177">
        <v>31</v>
      </c>
      <c r="J24" s="177">
        <v>84</v>
      </c>
      <c r="K24" s="177">
        <v>21</v>
      </c>
      <c r="L24" s="177">
        <v>45</v>
      </c>
      <c r="M24" s="177">
        <v>19</v>
      </c>
      <c r="N24" s="177">
        <v>54</v>
      </c>
      <c r="O24" s="177">
        <v>55</v>
      </c>
      <c r="P24" s="177">
        <v>37</v>
      </c>
      <c r="Q24" s="177">
        <v>60</v>
      </c>
      <c r="R24" s="177">
        <v>78</v>
      </c>
      <c r="S24" s="177">
        <v>42</v>
      </c>
      <c r="T24" s="177">
        <v>121</v>
      </c>
      <c r="U24" s="177"/>
      <c r="V24" s="177"/>
      <c r="W24" s="172">
        <f t="shared" si="0"/>
        <v>801</v>
      </c>
      <c r="X24" s="342"/>
    </row>
    <row r="25" spans="1:26">
      <c r="A25" s="208" t="s">
        <v>42</v>
      </c>
      <c r="B25" s="177"/>
      <c r="C25" s="177"/>
      <c r="D25" s="177">
        <v>65</v>
      </c>
      <c r="E25" s="177">
        <v>1</v>
      </c>
      <c r="F25" s="177">
        <v>5</v>
      </c>
      <c r="G25" s="177">
        <v>195</v>
      </c>
      <c r="H25" s="177">
        <v>573</v>
      </c>
      <c r="I25" s="177">
        <v>184</v>
      </c>
      <c r="J25" s="177">
        <v>248</v>
      </c>
      <c r="K25" s="177">
        <v>107</v>
      </c>
      <c r="L25" s="177">
        <v>55</v>
      </c>
      <c r="M25" s="177">
        <v>97</v>
      </c>
      <c r="N25" s="177">
        <v>183</v>
      </c>
      <c r="O25" s="177">
        <v>170</v>
      </c>
      <c r="P25" s="177">
        <v>68</v>
      </c>
      <c r="Q25" s="177">
        <v>208</v>
      </c>
      <c r="R25" s="177">
        <v>264</v>
      </c>
      <c r="S25" s="177">
        <v>119</v>
      </c>
      <c r="T25" s="177">
        <v>243</v>
      </c>
      <c r="U25" s="177">
        <v>12</v>
      </c>
      <c r="V25" s="177">
        <v>9</v>
      </c>
      <c r="W25" s="172">
        <f t="shared" si="0"/>
        <v>2806</v>
      </c>
      <c r="X25" s="342"/>
    </row>
    <row r="26" spans="1:26">
      <c r="A26" s="208" t="s">
        <v>19</v>
      </c>
      <c r="B26" s="177">
        <v>4</v>
      </c>
      <c r="C26" s="177"/>
      <c r="D26" s="177">
        <v>58</v>
      </c>
      <c r="E26" s="177"/>
      <c r="F26" s="177">
        <v>4</v>
      </c>
      <c r="G26" s="177">
        <v>102</v>
      </c>
      <c r="H26" s="177">
        <v>540</v>
      </c>
      <c r="I26" s="177">
        <v>38</v>
      </c>
      <c r="J26" s="177">
        <v>198</v>
      </c>
      <c r="K26" s="177">
        <v>99</v>
      </c>
      <c r="L26" s="177">
        <v>85</v>
      </c>
      <c r="M26" s="177">
        <v>265</v>
      </c>
      <c r="N26" s="177">
        <v>331</v>
      </c>
      <c r="O26" s="177">
        <v>119</v>
      </c>
      <c r="P26" s="177">
        <v>23</v>
      </c>
      <c r="Q26" s="177">
        <v>168</v>
      </c>
      <c r="R26" s="177">
        <v>250</v>
      </c>
      <c r="S26" s="177">
        <v>91</v>
      </c>
      <c r="T26" s="177">
        <v>151</v>
      </c>
      <c r="U26" s="177">
        <v>114</v>
      </c>
      <c r="V26" s="177">
        <v>12</v>
      </c>
      <c r="W26" s="172">
        <f t="shared" si="0"/>
        <v>2652</v>
      </c>
      <c r="X26" s="342"/>
    </row>
    <row r="27" spans="1:26">
      <c r="A27" s="208" t="s">
        <v>20</v>
      </c>
      <c r="B27" s="177">
        <v>3</v>
      </c>
      <c r="C27" s="177"/>
      <c r="D27" s="177">
        <v>12</v>
      </c>
      <c r="E27" s="177"/>
      <c r="F27" s="177"/>
      <c r="G27" s="177">
        <v>36</v>
      </c>
      <c r="H27" s="177">
        <v>99</v>
      </c>
      <c r="I27" s="177">
        <v>4</v>
      </c>
      <c r="J27" s="177">
        <v>52</v>
      </c>
      <c r="K27" s="177">
        <v>43</v>
      </c>
      <c r="L27" s="177">
        <v>38</v>
      </c>
      <c r="M27" s="177">
        <v>76</v>
      </c>
      <c r="N27" s="177">
        <v>161</v>
      </c>
      <c r="O27" s="177">
        <v>33</v>
      </c>
      <c r="P27" s="177">
        <v>9</v>
      </c>
      <c r="Q27" s="177">
        <v>33</v>
      </c>
      <c r="R27" s="177">
        <v>57</v>
      </c>
      <c r="S27" s="177">
        <v>20</v>
      </c>
      <c r="T27" s="177">
        <v>54</v>
      </c>
      <c r="U27" s="177">
        <v>12</v>
      </c>
      <c r="V27" s="177">
        <v>3</v>
      </c>
      <c r="W27" s="172">
        <f t="shared" si="0"/>
        <v>745</v>
      </c>
      <c r="X27" s="342"/>
      <c r="Z27" s="342"/>
    </row>
    <row r="28" spans="1:26">
      <c r="A28" s="208" t="s">
        <v>40</v>
      </c>
      <c r="B28" s="177">
        <v>2</v>
      </c>
      <c r="C28" s="177"/>
      <c r="D28" s="177">
        <v>31</v>
      </c>
      <c r="E28" s="177"/>
      <c r="F28" s="177">
        <v>1</v>
      </c>
      <c r="G28" s="177">
        <v>55</v>
      </c>
      <c r="H28" s="177">
        <v>307</v>
      </c>
      <c r="I28" s="177">
        <v>18</v>
      </c>
      <c r="J28" s="177">
        <v>112</v>
      </c>
      <c r="K28" s="177">
        <v>62</v>
      </c>
      <c r="L28" s="177">
        <v>47</v>
      </c>
      <c r="M28" s="177">
        <v>105</v>
      </c>
      <c r="N28" s="177">
        <v>131</v>
      </c>
      <c r="O28" s="177">
        <v>71</v>
      </c>
      <c r="P28" s="177">
        <v>22</v>
      </c>
      <c r="Q28" s="177">
        <v>115</v>
      </c>
      <c r="R28" s="177">
        <v>138</v>
      </c>
      <c r="S28" s="177">
        <v>40</v>
      </c>
      <c r="T28" s="177">
        <v>111</v>
      </c>
      <c r="U28" s="177">
        <v>17</v>
      </c>
      <c r="V28" s="177">
        <v>6</v>
      </c>
      <c r="W28" s="172">
        <f t="shared" si="0"/>
        <v>1391</v>
      </c>
      <c r="X28" s="342"/>
      <c r="Z28" s="342"/>
    </row>
    <row r="29" spans="1:26">
      <c r="A29" s="208" t="s">
        <v>41</v>
      </c>
      <c r="B29" s="177">
        <v>1</v>
      </c>
      <c r="C29" s="177"/>
      <c r="D29" s="177">
        <v>21</v>
      </c>
      <c r="E29" s="177"/>
      <c r="F29" s="177">
        <v>3</v>
      </c>
      <c r="G29" s="177">
        <v>35</v>
      </c>
      <c r="H29" s="177">
        <v>178</v>
      </c>
      <c r="I29" s="177">
        <v>5</v>
      </c>
      <c r="J29" s="177">
        <v>76</v>
      </c>
      <c r="K29" s="177">
        <v>39</v>
      </c>
      <c r="L29" s="177">
        <v>56</v>
      </c>
      <c r="M29" s="177">
        <v>104</v>
      </c>
      <c r="N29" s="177">
        <v>145</v>
      </c>
      <c r="O29" s="177">
        <v>59</v>
      </c>
      <c r="P29" s="177">
        <v>13</v>
      </c>
      <c r="Q29" s="177">
        <v>81</v>
      </c>
      <c r="R29" s="177">
        <v>104</v>
      </c>
      <c r="S29" s="177">
        <v>24</v>
      </c>
      <c r="T29" s="177">
        <v>99</v>
      </c>
      <c r="U29" s="177">
        <v>50</v>
      </c>
      <c r="V29" s="177">
        <v>22</v>
      </c>
      <c r="W29" s="172">
        <f t="shared" si="0"/>
        <v>1115</v>
      </c>
      <c r="X29" s="342"/>
    </row>
    <row r="30" spans="1:26">
      <c r="A30" s="208" t="s">
        <v>150</v>
      </c>
      <c r="B30" s="415">
        <v>4</v>
      </c>
      <c r="C30" s="415">
        <v>2</v>
      </c>
      <c r="D30" s="415">
        <v>21</v>
      </c>
      <c r="E30" s="415">
        <v>6</v>
      </c>
      <c r="F30" s="415"/>
      <c r="G30" s="415">
        <v>7</v>
      </c>
      <c r="H30" s="415">
        <v>249</v>
      </c>
      <c r="I30" s="415">
        <v>10</v>
      </c>
      <c r="J30" s="415">
        <v>2</v>
      </c>
      <c r="K30" s="415">
        <v>111</v>
      </c>
      <c r="L30" s="415">
        <v>46</v>
      </c>
      <c r="M30" s="415">
        <v>4</v>
      </c>
      <c r="N30" s="415">
        <v>192</v>
      </c>
      <c r="O30" s="415">
        <v>36</v>
      </c>
      <c r="P30" s="415"/>
      <c r="Q30" s="415">
        <v>20</v>
      </c>
      <c r="R30" s="415">
        <v>5</v>
      </c>
      <c r="S30" s="415">
        <v>13</v>
      </c>
      <c r="T30" s="415">
        <v>109</v>
      </c>
      <c r="U30" s="415">
        <v>32</v>
      </c>
      <c r="V30" s="415">
        <v>8</v>
      </c>
      <c r="W30" s="487">
        <f t="shared" si="0"/>
        <v>877</v>
      </c>
      <c r="X30" s="342"/>
    </row>
    <row r="31" spans="1:26">
      <c r="A31" s="247" t="s">
        <v>21</v>
      </c>
      <c r="B31" s="301">
        <f>SUM(B11:B30)</f>
        <v>35</v>
      </c>
      <c r="C31" s="301">
        <f t="shared" ref="C31:V31" si="1">SUM(C11:C30)</f>
        <v>3</v>
      </c>
      <c r="D31" s="301">
        <f t="shared" si="1"/>
        <v>973</v>
      </c>
      <c r="E31" s="301">
        <f t="shared" si="1"/>
        <v>38</v>
      </c>
      <c r="F31" s="301">
        <f t="shared" si="1"/>
        <v>70</v>
      </c>
      <c r="G31" s="301">
        <f t="shared" si="1"/>
        <v>1707</v>
      </c>
      <c r="H31" s="301">
        <f t="shared" si="1"/>
        <v>7682</v>
      </c>
      <c r="I31" s="301">
        <f t="shared" si="1"/>
        <v>1456</v>
      </c>
      <c r="J31" s="301">
        <f t="shared" si="1"/>
        <v>3826</v>
      </c>
      <c r="K31" s="301">
        <f t="shared" si="1"/>
        <v>1653</v>
      </c>
      <c r="L31" s="301">
        <f t="shared" si="1"/>
        <v>1264</v>
      </c>
      <c r="M31" s="301">
        <f t="shared" si="1"/>
        <v>1914</v>
      </c>
      <c r="N31" s="301">
        <f t="shared" si="1"/>
        <v>3944</v>
      </c>
      <c r="O31" s="301">
        <f t="shared" si="1"/>
        <v>2054</v>
      </c>
      <c r="P31" s="301">
        <f t="shared" si="1"/>
        <v>898</v>
      </c>
      <c r="Q31" s="301">
        <f t="shared" si="1"/>
        <v>2293</v>
      </c>
      <c r="R31" s="301">
        <f t="shared" si="1"/>
        <v>2834</v>
      </c>
      <c r="S31" s="301">
        <f t="shared" si="1"/>
        <v>1413</v>
      </c>
      <c r="T31" s="301">
        <f t="shared" si="1"/>
        <v>3668</v>
      </c>
      <c r="U31" s="301">
        <f t="shared" si="1"/>
        <v>437</v>
      </c>
      <c r="V31" s="301">
        <f t="shared" si="1"/>
        <v>331</v>
      </c>
      <c r="W31" s="388">
        <f t="shared" si="0"/>
        <v>38493</v>
      </c>
      <c r="X31" s="342"/>
    </row>
    <row r="32" spans="1:26">
      <c r="A32" s="248" t="s">
        <v>38</v>
      </c>
      <c r="B32" s="416">
        <v>3799</v>
      </c>
      <c r="C32" s="416">
        <v>32</v>
      </c>
      <c r="D32" s="416">
        <v>11325</v>
      </c>
      <c r="E32" s="416">
        <v>154</v>
      </c>
      <c r="F32" s="416">
        <v>892</v>
      </c>
      <c r="G32" s="416">
        <v>18985</v>
      </c>
      <c r="H32" s="416">
        <v>41313</v>
      </c>
      <c r="I32" s="416">
        <v>7349</v>
      </c>
      <c r="J32" s="416">
        <v>16599</v>
      </c>
      <c r="K32" s="416">
        <v>4557</v>
      </c>
      <c r="L32" s="416">
        <v>6482</v>
      </c>
      <c r="M32" s="416">
        <v>3796</v>
      </c>
      <c r="N32" s="416">
        <v>13659</v>
      </c>
      <c r="O32" s="416">
        <v>9980</v>
      </c>
      <c r="P32" s="416">
        <v>3277</v>
      </c>
      <c r="Q32" s="416">
        <v>8412</v>
      </c>
      <c r="R32" s="416">
        <v>11600</v>
      </c>
      <c r="S32" s="416">
        <v>4191</v>
      </c>
      <c r="T32" s="416">
        <v>6958</v>
      </c>
      <c r="U32" s="416">
        <v>3230</v>
      </c>
      <c r="V32" s="416">
        <v>9</v>
      </c>
      <c r="W32" s="417">
        <v>176599</v>
      </c>
      <c r="X32" s="342"/>
    </row>
    <row r="33" spans="1:24">
      <c r="A33" s="248" t="s">
        <v>39</v>
      </c>
      <c r="B33" s="416">
        <v>1618</v>
      </c>
      <c r="C33" s="416">
        <v>82</v>
      </c>
      <c r="D33" s="416">
        <v>5329</v>
      </c>
      <c r="E33" s="416">
        <v>90</v>
      </c>
      <c r="F33" s="416">
        <v>594</v>
      </c>
      <c r="G33" s="416">
        <v>10271</v>
      </c>
      <c r="H33" s="416">
        <v>20896</v>
      </c>
      <c r="I33" s="416">
        <v>2557</v>
      </c>
      <c r="J33" s="416">
        <v>8016</v>
      </c>
      <c r="K33" s="416">
        <v>1700</v>
      </c>
      <c r="L33" s="416">
        <v>2632</v>
      </c>
      <c r="M33" s="416">
        <v>1820</v>
      </c>
      <c r="N33" s="416">
        <v>6541</v>
      </c>
      <c r="O33" s="416">
        <v>4668</v>
      </c>
      <c r="P33" s="416">
        <v>2675</v>
      </c>
      <c r="Q33" s="416">
        <v>5772</v>
      </c>
      <c r="R33" s="416">
        <v>6842</v>
      </c>
      <c r="S33" s="416">
        <v>2519</v>
      </c>
      <c r="T33" s="416">
        <v>5654</v>
      </c>
      <c r="U33" s="416">
        <v>318</v>
      </c>
      <c r="V33" s="416">
        <v>7</v>
      </c>
      <c r="W33" s="417">
        <v>90601</v>
      </c>
      <c r="X33" s="342"/>
    </row>
    <row r="34" spans="1:24" s="6" customFormat="1">
      <c r="A34" s="226" t="s">
        <v>71</v>
      </c>
      <c r="B34" s="233">
        <f>SUM(B31:B33)</f>
        <v>5452</v>
      </c>
      <c r="C34" s="233">
        <f t="shared" ref="C34:V34" si="2">SUM(C31:C33)</f>
        <v>117</v>
      </c>
      <c r="D34" s="233">
        <f t="shared" si="2"/>
        <v>17627</v>
      </c>
      <c r="E34" s="233">
        <f t="shared" si="2"/>
        <v>282</v>
      </c>
      <c r="F34" s="233">
        <f t="shared" si="2"/>
        <v>1556</v>
      </c>
      <c r="G34" s="233">
        <f t="shared" si="2"/>
        <v>30963</v>
      </c>
      <c r="H34" s="233">
        <f t="shared" si="2"/>
        <v>69891</v>
      </c>
      <c r="I34" s="233">
        <f t="shared" si="2"/>
        <v>11362</v>
      </c>
      <c r="J34" s="233">
        <f t="shared" si="2"/>
        <v>28441</v>
      </c>
      <c r="K34" s="233">
        <f t="shared" si="2"/>
        <v>7910</v>
      </c>
      <c r="L34" s="233">
        <f t="shared" si="2"/>
        <v>10378</v>
      </c>
      <c r="M34" s="233">
        <f t="shared" si="2"/>
        <v>7530</v>
      </c>
      <c r="N34" s="233">
        <f t="shared" si="2"/>
        <v>24144</v>
      </c>
      <c r="O34" s="233">
        <f t="shared" si="2"/>
        <v>16702</v>
      </c>
      <c r="P34" s="233">
        <f t="shared" si="2"/>
        <v>6850</v>
      </c>
      <c r="Q34" s="233">
        <f t="shared" si="2"/>
        <v>16477</v>
      </c>
      <c r="R34" s="233">
        <f t="shared" si="2"/>
        <v>21276</v>
      </c>
      <c r="S34" s="233">
        <f t="shared" si="2"/>
        <v>8123</v>
      </c>
      <c r="T34" s="233">
        <f t="shared" si="2"/>
        <v>16280</v>
      </c>
      <c r="U34" s="233">
        <f t="shared" si="2"/>
        <v>3985</v>
      </c>
      <c r="V34" s="233">
        <f t="shared" si="2"/>
        <v>347</v>
      </c>
      <c r="W34" s="459">
        <f t="shared" si="0"/>
        <v>305693</v>
      </c>
      <c r="X34" s="342"/>
    </row>
    <row r="35" spans="1:24" s="30" customFormat="1" ht="20.399999999999999">
      <c r="A35" s="302" t="s">
        <v>72</v>
      </c>
      <c r="B35" s="373">
        <f>B31/B34*100</f>
        <v>0.64196625091709458</v>
      </c>
      <c r="C35" s="373">
        <f t="shared" ref="C35:W35" si="3">C31/C34*100</f>
        <v>2.5641025641025639</v>
      </c>
      <c r="D35" s="373">
        <f t="shared" si="3"/>
        <v>5.5199409996028823</v>
      </c>
      <c r="E35" s="373">
        <f t="shared" si="3"/>
        <v>13.475177304964539</v>
      </c>
      <c r="F35" s="373">
        <f t="shared" si="3"/>
        <v>4.4987146529562985</v>
      </c>
      <c r="G35" s="373">
        <f t="shared" si="3"/>
        <v>5.5130316829764556</v>
      </c>
      <c r="H35" s="373">
        <f t="shared" si="3"/>
        <v>10.991400895680417</v>
      </c>
      <c r="I35" s="373">
        <f t="shared" si="3"/>
        <v>12.814645308924485</v>
      </c>
      <c r="J35" s="373">
        <f t="shared" si="3"/>
        <v>13.45241025280405</v>
      </c>
      <c r="K35" s="373">
        <f t="shared" si="3"/>
        <v>20.897597977243993</v>
      </c>
      <c r="L35" s="373">
        <f t="shared" si="3"/>
        <v>12.179610714973983</v>
      </c>
      <c r="M35" s="373">
        <f t="shared" si="3"/>
        <v>25.41832669322709</v>
      </c>
      <c r="N35" s="373">
        <f t="shared" si="3"/>
        <v>16.335321404903912</v>
      </c>
      <c r="O35" s="373">
        <f t="shared" si="3"/>
        <v>12.297928391809364</v>
      </c>
      <c r="P35" s="373">
        <f t="shared" si="3"/>
        <v>13.109489051094892</v>
      </c>
      <c r="Q35" s="373">
        <f t="shared" si="3"/>
        <v>13.916368270923105</v>
      </c>
      <c r="R35" s="373">
        <f t="shared" si="3"/>
        <v>13.320172964843016</v>
      </c>
      <c r="S35" s="373">
        <f t="shared" si="3"/>
        <v>17.395051089498953</v>
      </c>
      <c r="T35" s="373">
        <f t="shared" si="3"/>
        <v>22.530712530712531</v>
      </c>
      <c r="U35" s="373">
        <f t="shared" si="3"/>
        <v>10.966122961104141</v>
      </c>
      <c r="V35" s="373">
        <f t="shared" si="3"/>
        <v>95.389048991354457</v>
      </c>
      <c r="W35" s="374">
        <f t="shared" si="3"/>
        <v>12.592044960139749</v>
      </c>
      <c r="X35" s="64"/>
    </row>
    <row r="36" spans="1:24" s="124" customFormat="1" ht="9" customHeight="1">
      <c r="A36" s="583" t="s">
        <v>152</v>
      </c>
      <c r="B36" s="583"/>
      <c r="C36" s="583"/>
      <c r="D36" s="583"/>
      <c r="E36" s="583"/>
      <c r="F36" s="583"/>
      <c r="G36" s="583"/>
      <c r="H36" s="583"/>
      <c r="I36" s="583"/>
      <c r="J36" s="583"/>
      <c r="K36" s="583"/>
      <c r="L36" s="583"/>
      <c r="M36" s="583"/>
      <c r="N36" s="583"/>
      <c r="O36" s="583"/>
      <c r="P36" s="583"/>
      <c r="Q36" s="583"/>
      <c r="R36" s="583"/>
      <c r="S36" s="583"/>
      <c r="T36" s="583"/>
      <c r="U36" s="583"/>
      <c r="V36" s="583"/>
      <c r="W36" s="583"/>
      <c r="X36" s="150"/>
    </row>
    <row r="37" spans="1:24" s="124" customFormat="1" ht="9.6">
      <c r="A37" s="305"/>
      <c r="B37" s="148"/>
      <c r="C37" s="148"/>
      <c r="D37" s="148"/>
      <c r="E37" s="148"/>
      <c r="F37" s="148"/>
      <c r="G37" s="148"/>
      <c r="H37" s="148"/>
      <c r="I37" s="148"/>
      <c r="J37" s="148"/>
      <c r="K37" s="148"/>
      <c r="L37" s="148"/>
      <c r="M37" s="148"/>
      <c r="N37" s="148"/>
      <c r="O37" s="139"/>
      <c r="P37" s="139"/>
      <c r="Q37" s="139"/>
      <c r="R37" s="139"/>
      <c r="S37" s="149"/>
      <c r="T37" s="149"/>
      <c r="U37" s="149"/>
      <c r="V37" s="149"/>
      <c r="W37" s="149"/>
      <c r="X37" s="150"/>
    </row>
    <row r="38" spans="1:24" s="69" customFormat="1" ht="9.6">
      <c r="A38" s="151" t="s">
        <v>161</v>
      </c>
      <c r="B38" s="151"/>
      <c r="C38" s="151"/>
      <c r="D38" s="151"/>
      <c r="E38" s="151"/>
      <c r="F38" s="151"/>
      <c r="G38" s="151"/>
      <c r="H38" s="151"/>
      <c r="I38" s="151"/>
      <c r="J38" s="151"/>
      <c r="K38" s="151"/>
      <c r="L38" s="151"/>
      <c r="M38" s="151"/>
      <c r="N38" s="151"/>
      <c r="O38" s="151"/>
      <c r="P38" s="151"/>
      <c r="Q38" s="151"/>
      <c r="R38" s="151"/>
    </row>
    <row r="39" spans="1:24" ht="13.2">
      <c r="A39" s="24"/>
    </row>
    <row r="40" spans="1:24" ht="11.4">
      <c r="A40" s="303"/>
      <c r="B40" s="304"/>
      <c r="C40" s="304"/>
      <c r="D40" s="304"/>
      <c r="E40" s="304"/>
      <c r="F40" s="304"/>
      <c r="G40" s="304"/>
      <c r="H40" s="304"/>
      <c r="I40" s="304"/>
      <c r="J40" s="304"/>
      <c r="K40" s="304"/>
      <c r="L40" s="304"/>
      <c r="M40" s="304"/>
      <c r="N40" s="304"/>
      <c r="O40" s="304"/>
      <c r="P40" s="304"/>
      <c r="Q40" s="304"/>
      <c r="R40" s="304"/>
      <c r="S40" s="304"/>
      <c r="T40" s="304"/>
      <c r="U40" s="304"/>
      <c r="V40" s="304"/>
      <c r="W40" s="304"/>
    </row>
    <row r="41" spans="1:24" s="28" customFormat="1" ht="155.4">
      <c r="A41" s="407" t="s">
        <v>60</v>
      </c>
      <c r="B41" s="408" t="s">
        <v>164</v>
      </c>
      <c r="C41" s="408" t="s">
        <v>173</v>
      </c>
      <c r="D41" s="408" t="s">
        <v>172</v>
      </c>
      <c r="E41" s="408" t="s">
        <v>175</v>
      </c>
      <c r="F41" s="408" t="s">
        <v>174</v>
      </c>
      <c r="G41" s="408" t="s">
        <v>124</v>
      </c>
      <c r="H41" s="408" t="s">
        <v>171</v>
      </c>
      <c r="I41" s="408" t="s">
        <v>165</v>
      </c>
      <c r="J41" s="408" t="s">
        <v>137</v>
      </c>
      <c r="K41" s="408" t="s">
        <v>131</v>
      </c>
      <c r="L41" s="408" t="s">
        <v>138</v>
      </c>
      <c r="M41" s="408" t="s">
        <v>132</v>
      </c>
      <c r="N41" s="408" t="s">
        <v>166</v>
      </c>
      <c r="O41" s="408" t="s">
        <v>167</v>
      </c>
      <c r="P41" s="408" t="s">
        <v>170</v>
      </c>
      <c r="Q41" s="408" t="s">
        <v>133</v>
      </c>
      <c r="R41" s="408" t="s">
        <v>134</v>
      </c>
      <c r="S41" s="408" t="s">
        <v>135</v>
      </c>
      <c r="T41" s="408" t="s">
        <v>136</v>
      </c>
      <c r="U41" s="408" t="s">
        <v>168</v>
      </c>
      <c r="V41" s="408" t="s">
        <v>169</v>
      </c>
      <c r="W41" s="409" t="s">
        <v>176</v>
      </c>
      <c r="X41" s="27"/>
    </row>
    <row r="42" spans="1:24" s="28" customFormat="1">
      <c r="A42" s="410"/>
      <c r="B42" s="418"/>
      <c r="C42" s="418"/>
      <c r="D42" s="418"/>
      <c r="E42" s="418"/>
      <c r="F42" s="418"/>
      <c r="G42" s="418"/>
      <c r="H42" s="418"/>
      <c r="I42" s="418"/>
      <c r="J42" s="418"/>
      <c r="K42" s="418"/>
      <c r="L42" s="418"/>
      <c r="M42" s="418"/>
      <c r="N42" s="418"/>
      <c r="O42" s="418"/>
      <c r="P42" s="418"/>
      <c r="Q42" s="418"/>
      <c r="R42" s="418"/>
      <c r="S42" s="418"/>
      <c r="T42" s="418"/>
      <c r="U42" s="418"/>
      <c r="V42" s="418"/>
      <c r="W42" s="419"/>
      <c r="X42" s="27"/>
    </row>
    <row r="43" spans="1:24" s="28" customFormat="1">
      <c r="A43" s="407"/>
      <c r="B43" s="420"/>
      <c r="C43" s="420"/>
      <c r="D43" s="420"/>
      <c r="E43" s="420"/>
      <c r="F43" s="420"/>
      <c r="G43" s="420"/>
      <c r="H43" s="420"/>
      <c r="I43" s="420"/>
      <c r="J43" s="420"/>
      <c r="K43" s="420"/>
      <c r="L43" s="420"/>
      <c r="M43" s="420"/>
      <c r="N43" s="420"/>
      <c r="O43" s="420"/>
      <c r="P43" s="420"/>
      <c r="Q43" s="420"/>
      <c r="R43" s="420"/>
      <c r="S43" s="420"/>
      <c r="T43" s="420"/>
      <c r="U43" s="420"/>
      <c r="V43" s="420"/>
      <c r="W43" s="421"/>
      <c r="X43" s="27"/>
    </row>
    <row r="44" spans="1:24">
      <c r="A44" s="171" t="s">
        <v>9</v>
      </c>
      <c r="B44" s="180">
        <f>B11/$W11*100</f>
        <v>0.20754064337599448</v>
      </c>
      <c r="C44" s="180">
        <f t="shared" ref="C44:W44" si="4">C11/$W11*100</f>
        <v>0</v>
      </c>
      <c r="D44" s="180">
        <f t="shared" si="4"/>
        <v>5.3960567277758562</v>
      </c>
      <c r="E44" s="180">
        <f t="shared" si="4"/>
        <v>3.4590107229332409E-2</v>
      </c>
      <c r="F44" s="180">
        <f t="shared" si="4"/>
        <v>0.17295053614666206</v>
      </c>
      <c r="G44" s="180">
        <f t="shared" si="4"/>
        <v>7.644413697682463</v>
      </c>
      <c r="H44" s="180">
        <f t="shared" si="4"/>
        <v>29.747492217225872</v>
      </c>
      <c r="I44" s="180">
        <f t="shared" si="4"/>
        <v>6.8142511241784849</v>
      </c>
      <c r="J44" s="180">
        <f t="shared" si="4"/>
        <v>7.644413697682463</v>
      </c>
      <c r="K44" s="180">
        <f t="shared" si="4"/>
        <v>2.5250778277412662</v>
      </c>
      <c r="L44" s="180">
        <f t="shared" si="4"/>
        <v>1.5911449325492908</v>
      </c>
      <c r="M44" s="180">
        <f t="shared" si="4"/>
        <v>3.4244206157039088</v>
      </c>
      <c r="N44" s="180">
        <f t="shared" si="4"/>
        <v>5.74195780006918</v>
      </c>
      <c r="O44" s="180">
        <f t="shared" si="4"/>
        <v>5.6381874783811829</v>
      </c>
      <c r="P44" s="180">
        <f t="shared" si="4"/>
        <v>1.3490141819439641</v>
      </c>
      <c r="Q44" s="180">
        <f t="shared" si="4"/>
        <v>6.9526115530958155</v>
      </c>
      <c r="R44" s="180">
        <f t="shared" si="4"/>
        <v>7.2985126253891393</v>
      </c>
      <c r="S44" s="180">
        <f t="shared" si="4"/>
        <v>2.5942580421999306</v>
      </c>
      <c r="T44" s="180">
        <f t="shared" si="4"/>
        <v>5.0847457627118651</v>
      </c>
      <c r="U44" s="180">
        <f t="shared" si="4"/>
        <v>0.10377032168799724</v>
      </c>
      <c r="V44" s="180">
        <f t="shared" si="4"/>
        <v>3.4590107229332409E-2</v>
      </c>
      <c r="W44" s="206">
        <f t="shared" si="4"/>
        <v>100</v>
      </c>
    </row>
    <row r="45" spans="1:24">
      <c r="A45" s="171" t="s">
        <v>10</v>
      </c>
      <c r="B45" s="180">
        <f t="shared" ref="B45:W56" si="5">B12/$W12*100</f>
        <v>0</v>
      </c>
      <c r="C45" s="180">
        <f t="shared" si="5"/>
        <v>0.10504201680672269</v>
      </c>
      <c r="D45" s="180">
        <f t="shared" si="5"/>
        <v>2.4159663865546221</v>
      </c>
      <c r="E45" s="180">
        <f t="shared" si="5"/>
        <v>0</v>
      </c>
      <c r="F45" s="180">
        <f t="shared" si="5"/>
        <v>0.21008403361344538</v>
      </c>
      <c r="G45" s="180">
        <f t="shared" si="5"/>
        <v>5.0420168067226889</v>
      </c>
      <c r="H45" s="180">
        <f t="shared" si="5"/>
        <v>16.386554621848738</v>
      </c>
      <c r="I45" s="180">
        <f t="shared" si="5"/>
        <v>2.2058823529411766</v>
      </c>
      <c r="J45" s="180">
        <f t="shared" si="5"/>
        <v>6.7226890756302522</v>
      </c>
      <c r="K45" s="180">
        <f t="shared" si="5"/>
        <v>5.2521008403361344</v>
      </c>
      <c r="L45" s="180">
        <f t="shared" si="5"/>
        <v>5.5672268907563032</v>
      </c>
      <c r="M45" s="180">
        <f t="shared" si="5"/>
        <v>6.8277310924369745</v>
      </c>
      <c r="N45" s="180">
        <f t="shared" si="5"/>
        <v>13.655462184873949</v>
      </c>
      <c r="O45" s="180">
        <f t="shared" si="5"/>
        <v>6.0924369747899156</v>
      </c>
      <c r="P45" s="180">
        <f t="shared" si="5"/>
        <v>1.9957983193277309</v>
      </c>
      <c r="Q45" s="180">
        <f t="shared" si="5"/>
        <v>6.1974789915966388</v>
      </c>
      <c r="R45" s="180">
        <f t="shared" si="5"/>
        <v>7.2478991596638664</v>
      </c>
      <c r="S45" s="180">
        <f t="shared" si="5"/>
        <v>5.46218487394958</v>
      </c>
      <c r="T45" s="180">
        <f t="shared" si="5"/>
        <v>7.1428571428571423</v>
      </c>
      <c r="U45" s="180">
        <f t="shared" si="5"/>
        <v>1.0504201680672269</v>
      </c>
      <c r="V45" s="180">
        <f t="shared" si="5"/>
        <v>0.42016806722689076</v>
      </c>
      <c r="W45" s="206">
        <f t="shared" si="5"/>
        <v>100</v>
      </c>
    </row>
    <row r="46" spans="1:24">
      <c r="A46" s="171" t="s">
        <v>23</v>
      </c>
      <c r="B46" s="180">
        <f t="shared" si="5"/>
        <v>0</v>
      </c>
      <c r="C46" s="180">
        <f t="shared" si="5"/>
        <v>0</v>
      </c>
      <c r="D46" s="180">
        <f t="shared" si="5"/>
        <v>3.9735099337748347</v>
      </c>
      <c r="E46" s="180">
        <f t="shared" si="5"/>
        <v>0</v>
      </c>
      <c r="F46" s="180">
        <f t="shared" si="5"/>
        <v>0.33112582781456956</v>
      </c>
      <c r="G46" s="180">
        <f t="shared" si="5"/>
        <v>8.112582781456954</v>
      </c>
      <c r="H46" s="180">
        <f t="shared" si="5"/>
        <v>24.337748344370862</v>
      </c>
      <c r="I46" s="180">
        <f t="shared" si="5"/>
        <v>6.1258278145695364</v>
      </c>
      <c r="J46" s="180">
        <f t="shared" si="5"/>
        <v>5.629139072847682</v>
      </c>
      <c r="K46" s="180">
        <f t="shared" si="5"/>
        <v>3.9735099337748347</v>
      </c>
      <c r="L46" s="180">
        <f t="shared" si="5"/>
        <v>3.9735099337748347</v>
      </c>
      <c r="M46" s="180">
        <f t="shared" si="5"/>
        <v>3.1456953642384109</v>
      </c>
      <c r="N46" s="180">
        <f t="shared" si="5"/>
        <v>9.4370860927152318</v>
      </c>
      <c r="O46" s="180">
        <f t="shared" si="5"/>
        <v>6.1258278145695364</v>
      </c>
      <c r="P46" s="180">
        <f t="shared" si="5"/>
        <v>2.3178807947019866</v>
      </c>
      <c r="Q46" s="180">
        <f t="shared" si="5"/>
        <v>6.4569536423841054</v>
      </c>
      <c r="R46" s="180">
        <f t="shared" si="5"/>
        <v>8.6092715231788084</v>
      </c>
      <c r="S46" s="180">
        <f t="shared" si="5"/>
        <v>2.6490066225165565</v>
      </c>
      <c r="T46" s="180">
        <f t="shared" si="5"/>
        <v>4.6357615894039732</v>
      </c>
      <c r="U46" s="180">
        <f t="shared" si="5"/>
        <v>0.16556291390728478</v>
      </c>
      <c r="V46" s="180">
        <f t="shared" si="5"/>
        <v>0</v>
      </c>
      <c r="W46" s="206">
        <f t="shared" si="5"/>
        <v>100</v>
      </c>
    </row>
    <row r="47" spans="1:24">
      <c r="A47" s="171" t="s">
        <v>11</v>
      </c>
      <c r="B47" s="180">
        <f t="shared" si="5"/>
        <v>7.2892938496583154E-2</v>
      </c>
      <c r="C47" s="180">
        <f t="shared" si="5"/>
        <v>0</v>
      </c>
      <c r="D47" s="180">
        <f t="shared" si="5"/>
        <v>2.0683371298405464</v>
      </c>
      <c r="E47" s="180">
        <f t="shared" si="5"/>
        <v>0.17312072892938499</v>
      </c>
      <c r="F47" s="180">
        <f t="shared" si="5"/>
        <v>0.21867881548974943</v>
      </c>
      <c r="G47" s="180">
        <f t="shared" si="5"/>
        <v>2.8610478359908882</v>
      </c>
      <c r="H47" s="180">
        <f t="shared" si="5"/>
        <v>18.687927107061501</v>
      </c>
      <c r="I47" s="180">
        <f t="shared" si="5"/>
        <v>3.1161731207289294</v>
      </c>
      <c r="J47" s="180">
        <f t="shared" si="5"/>
        <v>12.637813211845103</v>
      </c>
      <c r="K47" s="180">
        <f t="shared" si="5"/>
        <v>4.2915717539863323</v>
      </c>
      <c r="L47" s="180">
        <f t="shared" si="5"/>
        <v>3.8542141230068334</v>
      </c>
      <c r="M47" s="180">
        <f t="shared" si="5"/>
        <v>3.726651480637813</v>
      </c>
      <c r="N47" s="180">
        <f t="shared" si="5"/>
        <v>10.323462414578588</v>
      </c>
      <c r="O47" s="180">
        <f t="shared" si="5"/>
        <v>4.7835990888382689</v>
      </c>
      <c r="P47" s="180">
        <f t="shared" si="5"/>
        <v>3.9271070615034169</v>
      </c>
      <c r="Q47" s="180">
        <f t="shared" si="5"/>
        <v>5.1480637813211851</v>
      </c>
      <c r="R47" s="180">
        <f t="shared" si="5"/>
        <v>5.1025056947608203</v>
      </c>
      <c r="S47" s="180">
        <f t="shared" si="5"/>
        <v>3.7357630979498859</v>
      </c>
      <c r="T47" s="180">
        <f t="shared" si="5"/>
        <v>13.093394077448748</v>
      </c>
      <c r="U47" s="180">
        <f t="shared" si="5"/>
        <v>0.43735763097949887</v>
      </c>
      <c r="V47" s="180">
        <f t="shared" si="5"/>
        <v>1.7403189066059226</v>
      </c>
      <c r="W47" s="206">
        <f t="shared" si="5"/>
        <v>100</v>
      </c>
    </row>
    <row r="48" spans="1:24">
      <c r="A48" s="171" t="s">
        <v>12</v>
      </c>
      <c r="B48" s="180">
        <f t="shared" si="5"/>
        <v>0.1243008079552517</v>
      </c>
      <c r="C48" s="180">
        <f t="shared" si="5"/>
        <v>0</v>
      </c>
      <c r="D48" s="180">
        <f t="shared" si="5"/>
        <v>2.0509633312616531</v>
      </c>
      <c r="E48" s="180">
        <f t="shared" si="5"/>
        <v>6.2150403977625848E-2</v>
      </c>
      <c r="F48" s="180">
        <f t="shared" si="5"/>
        <v>0</v>
      </c>
      <c r="G48" s="180">
        <f t="shared" si="5"/>
        <v>2.9210689869484154</v>
      </c>
      <c r="H48" s="180">
        <f t="shared" si="5"/>
        <v>17.029210689869483</v>
      </c>
      <c r="I48" s="180">
        <f t="shared" si="5"/>
        <v>3.1696706028589183</v>
      </c>
      <c r="J48" s="180">
        <f t="shared" si="5"/>
        <v>9.3225605966438785</v>
      </c>
      <c r="K48" s="180">
        <f t="shared" si="5"/>
        <v>4.7234307022995647</v>
      </c>
      <c r="L48" s="180">
        <f t="shared" si="5"/>
        <v>3.1075201988812928</v>
      </c>
      <c r="M48" s="180">
        <f t="shared" si="5"/>
        <v>5.8421379738968309</v>
      </c>
      <c r="N48" s="180">
        <f t="shared" si="5"/>
        <v>12.243629583592293</v>
      </c>
      <c r="O48" s="180">
        <f t="shared" si="5"/>
        <v>4.9098819142324421</v>
      </c>
      <c r="P48" s="180">
        <f t="shared" si="5"/>
        <v>1.4294592914853945</v>
      </c>
      <c r="Q48" s="180">
        <f t="shared" si="5"/>
        <v>6.2771908017402112</v>
      </c>
      <c r="R48" s="180">
        <f t="shared" si="5"/>
        <v>8.9496581727781237</v>
      </c>
      <c r="S48" s="180">
        <f t="shared" si="5"/>
        <v>2.4860161591050343</v>
      </c>
      <c r="T48" s="180">
        <f t="shared" si="5"/>
        <v>12.678682411435673</v>
      </c>
      <c r="U48" s="180">
        <f t="shared" si="5"/>
        <v>0.99440646364201357</v>
      </c>
      <c r="V48" s="180">
        <f t="shared" si="5"/>
        <v>1.6780609073958979</v>
      </c>
      <c r="W48" s="206">
        <f t="shared" si="5"/>
        <v>100</v>
      </c>
    </row>
    <row r="49" spans="1:23">
      <c r="A49" s="171" t="s">
        <v>13</v>
      </c>
      <c r="B49" s="180">
        <f t="shared" si="5"/>
        <v>0</v>
      </c>
      <c r="C49" s="180">
        <f t="shared" si="5"/>
        <v>0</v>
      </c>
      <c r="D49" s="180">
        <f t="shared" si="5"/>
        <v>3.1111111111111112</v>
      </c>
      <c r="E49" s="180">
        <f t="shared" si="5"/>
        <v>0</v>
      </c>
      <c r="F49" s="180">
        <f t="shared" si="5"/>
        <v>0.44444444444444442</v>
      </c>
      <c r="G49" s="180">
        <f t="shared" si="5"/>
        <v>8.5555555555555554</v>
      </c>
      <c r="H49" s="180">
        <f t="shared" si="5"/>
        <v>17.222222222222221</v>
      </c>
      <c r="I49" s="180">
        <f t="shared" si="5"/>
        <v>7.333333333333333</v>
      </c>
      <c r="J49" s="180">
        <f t="shared" si="5"/>
        <v>6.4444444444444446</v>
      </c>
      <c r="K49" s="180">
        <f t="shared" si="5"/>
        <v>7.0000000000000009</v>
      </c>
      <c r="L49" s="180">
        <f t="shared" si="5"/>
        <v>3.4444444444444446</v>
      </c>
      <c r="M49" s="180">
        <f t="shared" si="5"/>
        <v>4.3333333333333339</v>
      </c>
      <c r="N49" s="180">
        <f t="shared" si="5"/>
        <v>6.4444444444444446</v>
      </c>
      <c r="O49" s="180">
        <f t="shared" si="5"/>
        <v>8.3333333333333321</v>
      </c>
      <c r="P49" s="180">
        <f t="shared" si="5"/>
        <v>2.666666666666667</v>
      </c>
      <c r="Q49" s="180">
        <f t="shared" si="5"/>
        <v>5.3333333333333339</v>
      </c>
      <c r="R49" s="180">
        <f t="shared" si="5"/>
        <v>7.8888888888888884</v>
      </c>
      <c r="S49" s="180">
        <f t="shared" si="5"/>
        <v>2.666666666666667</v>
      </c>
      <c r="T49" s="180">
        <f t="shared" si="5"/>
        <v>6.5555555555555562</v>
      </c>
      <c r="U49" s="180">
        <f t="shared" si="5"/>
        <v>0.22222222222222221</v>
      </c>
      <c r="V49" s="180">
        <f t="shared" si="5"/>
        <v>2</v>
      </c>
      <c r="W49" s="206">
        <f t="shared" si="5"/>
        <v>100</v>
      </c>
    </row>
    <row r="50" spans="1:23">
      <c r="A50" s="171" t="s">
        <v>14</v>
      </c>
      <c r="B50" s="180">
        <f t="shared" si="5"/>
        <v>0.16528925619834711</v>
      </c>
      <c r="C50" s="180">
        <f t="shared" si="5"/>
        <v>0</v>
      </c>
      <c r="D50" s="180">
        <f t="shared" si="5"/>
        <v>3.9669421487603307</v>
      </c>
      <c r="E50" s="180">
        <f t="shared" si="5"/>
        <v>8.2644628099173556E-2</v>
      </c>
      <c r="F50" s="180">
        <f t="shared" si="5"/>
        <v>0.82644628099173556</v>
      </c>
      <c r="G50" s="180">
        <f t="shared" si="5"/>
        <v>8.5950413223140494</v>
      </c>
      <c r="H50" s="180">
        <f t="shared" si="5"/>
        <v>15.206611570247933</v>
      </c>
      <c r="I50" s="180">
        <f t="shared" si="5"/>
        <v>5.2892561983471076</v>
      </c>
      <c r="J50" s="180">
        <f t="shared" si="5"/>
        <v>5.785123966942149</v>
      </c>
      <c r="K50" s="180">
        <f t="shared" si="5"/>
        <v>4.9586776859504136</v>
      </c>
      <c r="L50" s="180">
        <f t="shared" si="5"/>
        <v>1.7355371900826446</v>
      </c>
      <c r="M50" s="180">
        <f t="shared" si="5"/>
        <v>4.3801652892561984</v>
      </c>
      <c r="N50" s="180">
        <f t="shared" si="5"/>
        <v>9.7520661157024797</v>
      </c>
      <c r="O50" s="180">
        <f t="shared" si="5"/>
        <v>7.0247933884297522</v>
      </c>
      <c r="P50" s="180">
        <f t="shared" si="5"/>
        <v>2.1487603305785123</v>
      </c>
      <c r="Q50" s="180">
        <f t="shared" si="5"/>
        <v>7.3553719008264462</v>
      </c>
      <c r="R50" s="180">
        <f t="shared" si="5"/>
        <v>9.4214876033057848</v>
      </c>
      <c r="S50" s="180">
        <f t="shared" si="5"/>
        <v>6.9421487603305785</v>
      </c>
      <c r="T50" s="180">
        <f t="shared" si="5"/>
        <v>5.6198347107438016</v>
      </c>
      <c r="U50" s="180">
        <f t="shared" si="5"/>
        <v>0.66115702479338845</v>
      </c>
      <c r="V50" s="180">
        <f t="shared" si="5"/>
        <v>8.2644628099173556E-2</v>
      </c>
      <c r="W50" s="206">
        <f t="shared" si="5"/>
        <v>100</v>
      </c>
    </row>
    <row r="51" spans="1:23">
      <c r="A51" s="171" t="s">
        <v>15</v>
      </c>
      <c r="B51" s="180">
        <f t="shared" si="5"/>
        <v>0</v>
      </c>
      <c r="C51" s="180">
        <f t="shared" si="5"/>
        <v>0</v>
      </c>
      <c r="D51" s="180">
        <f t="shared" si="5"/>
        <v>3.4912718204488775</v>
      </c>
      <c r="E51" s="180">
        <f t="shared" si="5"/>
        <v>0</v>
      </c>
      <c r="F51" s="180">
        <f t="shared" si="5"/>
        <v>0</v>
      </c>
      <c r="G51" s="180">
        <f t="shared" si="5"/>
        <v>9.9750623441396513</v>
      </c>
      <c r="H51" s="180">
        <f t="shared" si="5"/>
        <v>13.715710723192021</v>
      </c>
      <c r="I51" s="180">
        <f t="shared" si="5"/>
        <v>6.2344139650872821</v>
      </c>
      <c r="J51" s="180">
        <f t="shared" si="5"/>
        <v>7.4812967581047385</v>
      </c>
      <c r="K51" s="180">
        <f t="shared" si="5"/>
        <v>2.7431421446384037</v>
      </c>
      <c r="L51" s="180">
        <f t="shared" si="5"/>
        <v>1.99501246882793</v>
      </c>
      <c r="M51" s="180">
        <f t="shared" si="5"/>
        <v>8.4788029925187036</v>
      </c>
      <c r="N51" s="180">
        <f t="shared" si="5"/>
        <v>6.982543640897755</v>
      </c>
      <c r="O51" s="180">
        <f t="shared" si="5"/>
        <v>7.7306733167082298</v>
      </c>
      <c r="P51" s="180">
        <f t="shared" si="5"/>
        <v>1.4962593516209477</v>
      </c>
      <c r="Q51" s="180">
        <f t="shared" si="5"/>
        <v>8.4788029925187036</v>
      </c>
      <c r="R51" s="180">
        <f t="shared" si="5"/>
        <v>12.967581047381547</v>
      </c>
      <c r="S51" s="180">
        <f t="shared" si="5"/>
        <v>1.99501246882793</v>
      </c>
      <c r="T51" s="180">
        <f t="shared" si="5"/>
        <v>5.9850374064837908</v>
      </c>
      <c r="U51" s="180">
        <f t="shared" si="5"/>
        <v>0.24937655860349126</v>
      </c>
      <c r="V51" s="180">
        <f t="shared" si="5"/>
        <v>0</v>
      </c>
      <c r="W51" s="206">
        <f t="shared" si="5"/>
        <v>100</v>
      </c>
    </row>
    <row r="52" spans="1:23">
      <c r="A52" s="171" t="s">
        <v>5</v>
      </c>
      <c r="B52" s="180">
        <f t="shared" si="5"/>
        <v>5.0968399592252807E-2</v>
      </c>
      <c r="C52" s="180">
        <f t="shared" si="5"/>
        <v>0</v>
      </c>
      <c r="D52" s="180">
        <f t="shared" si="5"/>
        <v>1.8603465851172274</v>
      </c>
      <c r="E52" s="180">
        <f t="shared" si="5"/>
        <v>7.64525993883792E-2</v>
      </c>
      <c r="F52" s="180">
        <f t="shared" si="5"/>
        <v>0.127420998980632</v>
      </c>
      <c r="G52" s="180">
        <f t="shared" si="5"/>
        <v>2.5484199796126399</v>
      </c>
      <c r="H52" s="180">
        <f t="shared" si="5"/>
        <v>19.367991845056064</v>
      </c>
      <c r="I52" s="180">
        <f t="shared" si="5"/>
        <v>2.2680937818552498</v>
      </c>
      <c r="J52" s="180">
        <f t="shared" si="5"/>
        <v>13.353720693170235</v>
      </c>
      <c r="K52" s="180">
        <f t="shared" si="5"/>
        <v>5.2497451580020389</v>
      </c>
      <c r="L52" s="180">
        <f t="shared" si="5"/>
        <v>3.5168195718654434</v>
      </c>
      <c r="M52" s="180">
        <f t="shared" si="5"/>
        <v>6.7023445463812434</v>
      </c>
      <c r="N52" s="180">
        <f t="shared" si="5"/>
        <v>13.481141692150867</v>
      </c>
      <c r="O52" s="180">
        <f t="shared" si="5"/>
        <v>4.8929663608562688</v>
      </c>
      <c r="P52" s="180">
        <f t="shared" si="5"/>
        <v>0.66258919469928645</v>
      </c>
      <c r="Q52" s="180">
        <f t="shared" si="5"/>
        <v>3.669724770642202</v>
      </c>
      <c r="R52" s="180">
        <f t="shared" si="5"/>
        <v>5.0968399592252798</v>
      </c>
      <c r="S52" s="180">
        <f t="shared" si="5"/>
        <v>3.6442405708460752</v>
      </c>
      <c r="T52" s="180">
        <f t="shared" si="5"/>
        <v>10.703363914373089</v>
      </c>
      <c r="U52" s="180">
        <f t="shared" si="5"/>
        <v>2.1151885830784911</v>
      </c>
      <c r="V52" s="180">
        <f t="shared" si="5"/>
        <v>0.6116207951070336</v>
      </c>
      <c r="W52" s="206">
        <f t="shared" si="5"/>
        <v>100</v>
      </c>
    </row>
    <row r="53" spans="1:23">
      <c r="A53" s="171" t="s">
        <v>16</v>
      </c>
      <c r="B53" s="180">
        <f t="shared" si="5"/>
        <v>0</v>
      </c>
      <c r="C53" s="180">
        <f t="shared" si="5"/>
        <v>0</v>
      </c>
      <c r="D53" s="180">
        <f t="shared" si="5"/>
        <v>2.787068004459309</v>
      </c>
      <c r="E53" s="180">
        <f t="shared" si="5"/>
        <v>0.11148272017837235</v>
      </c>
      <c r="F53" s="180">
        <f t="shared" si="5"/>
        <v>0</v>
      </c>
      <c r="G53" s="180">
        <f t="shared" si="5"/>
        <v>7.5808249721293199</v>
      </c>
      <c r="H53" s="180">
        <f t="shared" si="5"/>
        <v>22.853957636566332</v>
      </c>
      <c r="I53" s="180">
        <f t="shared" si="5"/>
        <v>6.3545150501672243</v>
      </c>
      <c r="J53" s="180">
        <f t="shared" si="5"/>
        <v>7.4693422519509474</v>
      </c>
      <c r="K53" s="180">
        <f t="shared" si="5"/>
        <v>2.3411371237458192</v>
      </c>
      <c r="L53" s="180">
        <f t="shared" si="5"/>
        <v>2.4526198439241917</v>
      </c>
      <c r="M53" s="180">
        <f t="shared" si="5"/>
        <v>4.2363433667781498</v>
      </c>
      <c r="N53" s="180">
        <f t="shared" si="5"/>
        <v>5.574136008918618</v>
      </c>
      <c r="O53" s="180">
        <f t="shared" si="5"/>
        <v>7.5808249721293199</v>
      </c>
      <c r="P53" s="180">
        <f t="shared" si="5"/>
        <v>2.0066889632107023</v>
      </c>
      <c r="Q53" s="180">
        <f t="shared" si="5"/>
        <v>8.2497212931995545</v>
      </c>
      <c r="R53" s="180">
        <f t="shared" si="5"/>
        <v>10.367892976588628</v>
      </c>
      <c r="S53" s="180">
        <f t="shared" si="5"/>
        <v>3.6789297658862878</v>
      </c>
      <c r="T53" s="180">
        <f t="shared" si="5"/>
        <v>5.6856187290969897</v>
      </c>
      <c r="U53" s="180">
        <f t="shared" si="5"/>
        <v>0.66889632107023411</v>
      </c>
      <c r="V53" s="180">
        <f t="shared" si="5"/>
        <v>0</v>
      </c>
      <c r="W53" s="206">
        <f t="shared" si="5"/>
        <v>100</v>
      </c>
    </row>
    <row r="54" spans="1:23" ht="12" customHeight="1">
      <c r="A54" s="171" t="s">
        <v>17</v>
      </c>
      <c r="B54" s="180">
        <f t="shared" si="5"/>
        <v>0</v>
      </c>
      <c r="C54" s="180">
        <f t="shared" si="5"/>
        <v>0</v>
      </c>
      <c r="D54" s="180">
        <f t="shared" si="5"/>
        <v>3.225806451612903</v>
      </c>
      <c r="E54" s="180">
        <f t="shared" si="5"/>
        <v>0</v>
      </c>
      <c r="F54" s="180">
        <f t="shared" si="5"/>
        <v>0</v>
      </c>
      <c r="G54" s="180">
        <f t="shared" si="5"/>
        <v>7.096774193548387</v>
      </c>
      <c r="H54" s="180">
        <f t="shared" si="5"/>
        <v>19.032258064516128</v>
      </c>
      <c r="I54" s="180">
        <f t="shared" si="5"/>
        <v>5.806451612903226</v>
      </c>
      <c r="J54" s="180">
        <f t="shared" si="5"/>
        <v>7.419354838709677</v>
      </c>
      <c r="K54" s="180">
        <f t="shared" si="5"/>
        <v>4.1935483870967749</v>
      </c>
      <c r="L54" s="180">
        <f t="shared" si="5"/>
        <v>2.5806451612903225</v>
      </c>
      <c r="M54" s="180">
        <f t="shared" si="5"/>
        <v>5.4838709677419359</v>
      </c>
      <c r="N54" s="180">
        <f t="shared" si="5"/>
        <v>8.3870967741935498</v>
      </c>
      <c r="O54" s="180">
        <f t="shared" si="5"/>
        <v>8.064516129032258</v>
      </c>
      <c r="P54" s="180">
        <f t="shared" si="5"/>
        <v>2.5806451612903225</v>
      </c>
      <c r="Q54" s="180">
        <f t="shared" si="5"/>
        <v>8.7096774193548381</v>
      </c>
      <c r="R54" s="180">
        <f t="shared" si="5"/>
        <v>10</v>
      </c>
      <c r="S54" s="180">
        <f t="shared" si="5"/>
        <v>2.903225806451613</v>
      </c>
      <c r="T54" s="180">
        <f t="shared" si="5"/>
        <v>4.5161290322580641</v>
      </c>
      <c r="U54" s="180">
        <f t="shared" si="5"/>
        <v>0</v>
      </c>
      <c r="V54" s="180">
        <f t="shared" si="5"/>
        <v>0</v>
      </c>
      <c r="W54" s="206">
        <f t="shared" si="5"/>
        <v>100</v>
      </c>
    </row>
    <row r="55" spans="1:23" ht="12" customHeight="1">
      <c r="A55" s="171" t="s">
        <v>24</v>
      </c>
      <c r="B55" s="180">
        <f t="shared" si="5"/>
        <v>5.8004640371229696E-2</v>
      </c>
      <c r="C55" s="180">
        <f t="shared" si="5"/>
        <v>0</v>
      </c>
      <c r="D55" s="180">
        <f t="shared" si="5"/>
        <v>2.9002320185614847</v>
      </c>
      <c r="E55" s="180">
        <f t="shared" si="5"/>
        <v>5.8004640371229696E-2</v>
      </c>
      <c r="F55" s="180">
        <f t="shared" si="5"/>
        <v>0.17401392111368907</v>
      </c>
      <c r="G55" s="180">
        <f t="shared" si="5"/>
        <v>5.7424593967517401</v>
      </c>
      <c r="H55" s="180">
        <f t="shared" si="5"/>
        <v>24.187935034802784</v>
      </c>
      <c r="I55" s="180">
        <f t="shared" si="5"/>
        <v>8.1206496519721583</v>
      </c>
      <c r="J55" s="180">
        <f t="shared" si="5"/>
        <v>6.786542923433875</v>
      </c>
      <c r="K55" s="180">
        <f t="shared" si="5"/>
        <v>2.1461716937354987</v>
      </c>
      <c r="L55" s="180">
        <f t="shared" si="5"/>
        <v>1.6821345707656612</v>
      </c>
      <c r="M55" s="180">
        <f t="shared" si="5"/>
        <v>3.1322505800464038</v>
      </c>
      <c r="N55" s="180">
        <f t="shared" si="5"/>
        <v>5.8004640371229694</v>
      </c>
      <c r="O55" s="180">
        <f t="shared" si="5"/>
        <v>5.3364269141531322</v>
      </c>
      <c r="P55" s="180">
        <f t="shared" si="5"/>
        <v>3.074245939675174</v>
      </c>
      <c r="Q55" s="180">
        <f t="shared" si="5"/>
        <v>8.0626450116009281</v>
      </c>
      <c r="R55" s="180">
        <f t="shared" si="5"/>
        <v>12.238979118329468</v>
      </c>
      <c r="S55" s="180">
        <f t="shared" si="5"/>
        <v>4.3503480278422275</v>
      </c>
      <c r="T55" s="180">
        <f t="shared" si="5"/>
        <v>5.4524361948955917</v>
      </c>
      <c r="U55" s="180">
        <f t="shared" si="5"/>
        <v>0.58004640371229699</v>
      </c>
      <c r="V55" s="180">
        <f t="shared" si="5"/>
        <v>0.11600928074245939</v>
      </c>
      <c r="W55" s="206">
        <f t="shared" si="5"/>
        <v>100</v>
      </c>
    </row>
    <row r="56" spans="1:23" ht="12" customHeight="1">
      <c r="A56" s="171" t="s">
        <v>28</v>
      </c>
      <c r="B56" s="180">
        <f t="shared" si="5"/>
        <v>0</v>
      </c>
      <c r="C56" s="180">
        <f t="shared" si="5"/>
        <v>0</v>
      </c>
      <c r="D56" s="180">
        <f t="shared" si="5"/>
        <v>2.5746050321825629</v>
      </c>
      <c r="E56" s="180">
        <f t="shared" si="5"/>
        <v>5.8513750731421885E-2</v>
      </c>
      <c r="F56" s="180">
        <f t="shared" si="5"/>
        <v>5.8513750731421885E-2</v>
      </c>
      <c r="G56" s="180">
        <f t="shared" si="5"/>
        <v>3.2767700409596259</v>
      </c>
      <c r="H56" s="180">
        <f t="shared" si="5"/>
        <v>17.846693973083674</v>
      </c>
      <c r="I56" s="180">
        <f t="shared" si="5"/>
        <v>3.4523112931538908</v>
      </c>
      <c r="J56" s="180">
        <f t="shared" si="5"/>
        <v>18.08074897600936</v>
      </c>
      <c r="K56" s="180">
        <f t="shared" si="5"/>
        <v>3.8619075482738441</v>
      </c>
      <c r="L56" s="180">
        <f t="shared" si="5"/>
        <v>2.2820362785254535</v>
      </c>
      <c r="M56" s="180">
        <f t="shared" si="5"/>
        <v>3.5108250438853128</v>
      </c>
      <c r="N56" s="180">
        <f t="shared" si="5"/>
        <v>9.0696313633703927</v>
      </c>
      <c r="O56" s="180">
        <f t="shared" ref="O56:W56" si="6">O23/$W23*100</f>
        <v>4.7396138092451725</v>
      </c>
      <c r="P56" s="180">
        <f t="shared" si="6"/>
        <v>2.2820362785254535</v>
      </c>
      <c r="Q56" s="180">
        <f t="shared" si="6"/>
        <v>5.1492100643651257</v>
      </c>
      <c r="R56" s="180">
        <f t="shared" si="6"/>
        <v>7.6067875950848451</v>
      </c>
      <c r="S56" s="180">
        <f t="shared" si="6"/>
        <v>5.558806319485079</v>
      </c>
      <c r="T56" s="180">
        <f t="shared" si="6"/>
        <v>9.7132826214160328</v>
      </c>
      <c r="U56" s="180">
        <f t="shared" si="6"/>
        <v>0.70216500877706256</v>
      </c>
      <c r="V56" s="180">
        <f t="shared" si="6"/>
        <v>0.17554125219426564</v>
      </c>
      <c r="W56" s="206">
        <f t="shared" si="6"/>
        <v>100</v>
      </c>
    </row>
    <row r="57" spans="1:23" ht="12" customHeight="1">
      <c r="A57" s="171" t="s">
        <v>42</v>
      </c>
      <c r="B57" s="180">
        <f t="shared" ref="B57:W67" si="7">B24/$W24*100</f>
        <v>0</v>
      </c>
      <c r="C57" s="180">
        <f t="shared" si="7"/>
        <v>0</v>
      </c>
      <c r="D57" s="180">
        <f t="shared" si="7"/>
        <v>1.2484394506866416</v>
      </c>
      <c r="E57" s="180">
        <f t="shared" si="7"/>
        <v>0.37453183520599254</v>
      </c>
      <c r="F57" s="180">
        <f t="shared" si="7"/>
        <v>0.12484394506866417</v>
      </c>
      <c r="G57" s="180">
        <f t="shared" si="7"/>
        <v>3.9950062421972534</v>
      </c>
      <c r="H57" s="180">
        <f t="shared" si="7"/>
        <v>13.48314606741573</v>
      </c>
      <c r="I57" s="180">
        <f t="shared" si="7"/>
        <v>3.8701622971285889</v>
      </c>
      <c r="J57" s="180">
        <f t="shared" si="7"/>
        <v>10.486891385767791</v>
      </c>
      <c r="K57" s="180">
        <f t="shared" si="7"/>
        <v>2.6217228464419478</v>
      </c>
      <c r="L57" s="180">
        <f t="shared" si="7"/>
        <v>5.6179775280898872</v>
      </c>
      <c r="M57" s="180">
        <f t="shared" si="7"/>
        <v>2.3720349563046192</v>
      </c>
      <c r="N57" s="180">
        <f t="shared" si="7"/>
        <v>6.7415730337078648</v>
      </c>
      <c r="O57" s="180">
        <f t="shared" si="7"/>
        <v>6.8664169787765292</v>
      </c>
      <c r="P57" s="180">
        <f t="shared" si="7"/>
        <v>4.619225967540574</v>
      </c>
      <c r="Q57" s="180">
        <f t="shared" si="7"/>
        <v>7.4906367041198507</v>
      </c>
      <c r="R57" s="180">
        <f t="shared" si="7"/>
        <v>9.7378277153558059</v>
      </c>
      <c r="S57" s="180">
        <f t="shared" si="7"/>
        <v>5.2434456928838955</v>
      </c>
      <c r="T57" s="180">
        <f t="shared" si="7"/>
        <v>15.106117353308365</v>
      </c>
      <c r="U57" s="180">
        <f t="shared" si="7"/>
        <v>0</v>
      </c>
      <c r="V57" s="180">
        <f t="shared" si="7"/>
        <v>0</v>
      </c>
      <c r="W57" s="206">
        <f t="shared" si="7"/>
        <v>100</v>
      </c>
    </row>
    <row r="58" spans="1:23" ht="12" customHeight="1">
      <c r="A58" s="171" t="s">
        <v>18</v>
      </c>
      <c r="B58" s="180">
        <f t="shared" si="7"/>
        <v>0</v>
      </c>
      <c r="C58" s="180">
        <f t="shared" si="7"/>
        <v>0</v>
      </c>
      <c r="D58" s="180">
        <f t="shared" si="7"/>
        <v>2.3164647184604417</v>
      </c>
      <c r="E58" s="180">
        <f t="shared" si="7"/>
        <v>3.5637918745545262E-2</v>
      </c>
      <c r="F58" s="180">
        <f t="shared" si="7"/>
        <v>0.1781895937277263</v>
      </c>
      <c r="G58" s="180">
        <f t="shared" si="7"/>
        <v>6.9493941553813263</v>
      </c>
      <c r="H58" s="180">
        <f t="shared" si="7"/>
        <v>20.420527441197432</v>
      </c>
      <c r="I58" s="180">
        <f t="shared" si="7"/>
        <v>6.557377049180328</v>
      </c>
      <c r="J58" s="180">
        <f t="shared" si="7"/>
        <v>8.8382038488952244</v>
      </c>
      <c r="K58" s="180">
        <f t="shared" si="7"/>
        <v>3.8132573057733423</v>
      </c>
      <c r="L58" s="180">
        <f t="shared" si="7"/>
        <v>1.9600855310049892</v>
      </c>
      <c r="M58" s="180">
        <f t="shared" si="7"/>
        <v>3.4568781183178903</v>
      </c>
      <c r="N58" s="180">
        <f t="shared" si="7"/>
        <v>6.5217391304347823</v>
      </c>
      <c r="O58" s="180">
        <f t="shared" si="7"/>
        <v>6.0584461867426942</v>
      </c>
      <c r="P58" s="180">
        <f t="shared" si="7"/>
        <v>2.4233784746970777</v>
      </c>
      <c r="Q58" s="180">
        <f t="shared" si="7"/>
        <v>7.4126870990734144</v>
      </c>
      <c r="R58" s="180">
        <f t="shared" si="7"/>
        <v>9.4084105488239498</v>
      </c>
      <c r="S58" s="180">
        <f t="shared" si="7"/>
        <v>4.2409123307198859</v>
      </c>
      <c r="T58" s="180">
        <f t="shared" si="7"/>
        <v>8.6600142551674981</v>
      </c>
      <c r="U58" s="180">
        <f t="shared" si="7"/>
        <v>0.42765502494654317</v>
      </c>
      <c r="V58" s="180">
        <f t="shared" si="7"/>
        <v>0.32074126870990738</v>
      </c>
      <c r="W58" s="206">
        <f t="shared" si="7"/>
        <v>100</v>
      </c>
    </row>
    <row r="59" spans="1:23" ht="12" customHeight="1">
      <c r="A59" s="171" t="s">
        <v>19</v>
      </c>
      <c r="B59" s="180">
        <f t="shared" si="7"/>
        <v>0.1508295625942685</v>
      </c>
      <c r="C59" s="180">
        <f t="shared" si="7"/>
        <v>0</v>
      </c>
      <c r="D59" s="180">
        <f t="shared" si="7"/>
        <v>2.1870286576168927</v>
      </c>
      <c r="E59" s="180">
        <f t="shared" si="7"/>
        <v>0</v>
      </c>
      <c r="F59" s="180">
        <f t="shared" si="7"/>
        <v>0.1508295625942685</v>
      </c>
      <c r="G59" s="180">
        <f t="shared" si="7"/>
        <v>3.8461538461538463</v>
      </c>
      <c r="H59" s="180">
        <f t="shared" si="7"/>
        <v>20.361990950226243</v>
      </c>
      <c r="I59" s="180">
        <f t="shared" si="7"/>
        <v>1.4328808446455505</v>
      </c>
      <c r="J59" s="180">
        <f t="shared" si="7"/>
        <v>7.4660633484162897</v>
      </c>
      <c r="K59" s="180">
        <f t="shared" si="7"/>
        <v>3.7330316742081449</v>
      </c>
      <c r="L59" s="180">
        <f t="shared" si="7"/>
        <v>3.2051282051282048</v>
      </c>
      <c r="M59" s="180">
        <f t="shared" si="7"/>
        <v>9.9924585218702866</v>
      </c>
      <c r="N59" s="180">
        <f t="shared" si="7"/>
        <v>12.481146304675717</v>
      </c>
      <c r="O59" s="180">
        <f t="shared" si="7"/>
        <v>4.4871794871794872</v>
      </c>
      <c r="P59" s="180">
        <f t="shared" si="7"/>
        <v>0.86726998491704377</v>
      </c>
      <c r="Q59" s="180">
        <f t="shared" si="7"/>
        <v>6.3348416289592757</v>
      </c>
      <c r="R59" s="180">
        <f t="shared" si="7"/>
        <v>9.42684766214178</v>
      </c>
      <c r="S59" s="180">
        <f t="shared" si="7"/>
        <v>3.4313725490196081</v>
      </c>
      <c r="T59" s="180">
        <f t="shared" si="7"/>
        <v>5.6938159879336352</v>
      </c>
      <c r="U59" s="180">
        <f t="shared" si="7"/>
        <v>4.2986425339366514</v>
      </c>
      <c r="V59" s="180">
        <f t="shared" si="7"/>
        <v>0.45248868778280549</v>
      </c>
      <c r="W59" s="206">
        <f t="shared" si="7"/>
        <v>100</v>
      </c>
    </row>
    <row r="60" spans="1:23" ht="12" customHeight="1">
      <c r="A60" s="171" t="s">
        <v>20</v>
      </c>
      <c r="B60" s="180">
        <f t="shared" si="7"/>
        <v>0.40268456375838929</v>
      </c>
      <c r="C60" s="180">
        <f t="shared" si="7"/>
        <v>0</v>
      </c>
      <c r="D60" s="180">
        <f t="shared" si="7"/>
        <v>1.6107382550335572</v>
      </c>
      <c r="E60" s="180">
        <f t="shared" si="7"/>
        <v>0</v>
      </c>
      <c r="F60" s="180">
        <f t="shared" si="7"/>
        <v>0</v>
      </c>
      <c r="G60" s="180">
        <f t="shared" si="7"/>
        <v>4.8322147651006713</v>
      </c>
      <c r="H60" s="180">
        <f t="shared" si="7"/>
        <v>13.288590604026846</v>
      </c>
      <c r="I60" s="180">
        <f t="shared" si="7"/>
        <v>0.53691275167785235</v>
      </c>
      <c r="J60" s="180">
        <f t="shared" si="7"/>
        <v>6.9798657718120802</v>
      </c>
      <c r="K60" s="180">
        <f t="shared" si="7"/>
        <v>5.7718120805369129</v>
      </c>
      <c r="L60" s="180">
        <f t="shared" si="7"/>
        <v>5.1006711409395971</v>
      </c>
      <c r="M60" s="180">
        <f t="shared" si="7"/>
        <v>10.201342281879194</v>
      </c>
      <c r="N60" s="180">
        <f t="shared" si="7"/>
        <v>21.610738255033556</v>
      </c>
      <c r="O60" s="180">
        <f t="shared" si="7"/>
        <v>4.4295302013422821</v>
      </c>
      <c r="P60" s="180">
        <f t="shared" si="7"/>
        <v>1.2080536912751678</v>
      </c>
      <c r="Q60" s="180">
        <f t="shared" si="7"/>
        <v>4.4295302013422821</v>
      </c>
      <c r="R60" s="180">
        <f t="shared" si="7"/>
        <v>7.651006711409396</v>
      </c>
      <c r="S60" s="180">
        <f t="shared" si="7"/>
        <v>2.6845637583892619</v>
      </c>
      <c r="T60" s="180">
        <f t="shared" si="7"/>
        <v>7.2483221476510069</v>
      </c>
      <c r="U60" s="180">
        <f t="shared" si="7"/>
        <v>1.6107382550335572</v>
      </c>
      <c r="V60" s="180">
        <f t="shared" si="7"/>
        <v>0.40268456375838929</v>
      </c>
      <c r="W60" s="206">
        <f t="shared" si="7"/>
        <v>100</v>
      </c>
    </row>
    <row r="61" spans="1:23" ht="12" customHeight="1">
      <c r="A61" s="171" t="s">
        <v>40</v>
      </c>
      <c r="B61" s="180">
        <f t="shared" si="7"/>
        <v>0.14378145219266716</v>
      </c>
      <c r="C61" s="180">
        <f t="shared" si="7"/>
        <v>0</v>
      </c>
      <c r="D61" s="180">
        <f t="shared" si="7"/>
        <v>2.2286125089863407</v>
      </c>
      <c r="E61" s="180">
        <f t="shared" si="7"/>
        <v>0</v>
      </c>
      <c r="F61" s="180">
        <f t="shared" si="7"/>
        <v>7.1890726096333582E-2</v>
      </c>
      <c r="G61" s="180">
        <f t="shared" si="7"/>
        <v>3.9539899352983463</v>
      </c>
      <c r="H61" s="180">
        <f t="shared" si="7"/>
        <v>22.070452911574407</v>
      </c>
      <c r="I61" s="180">
        <f t="shared" si="7"/>
        <v>1.2940330697340043</v>
      </c>
      <c r="J61" s="180">
        <f t="shared" si="7"/>
        <v>8.0517613227893605</v>
      </c>
      <c r="K61" s="180">
        <f t="shared" si="7"/>
        <v>4.4572250179726813</v>
      </c>
      <c r="L61" s="180">
        <f t="shared" si="7"/>
        <v>3.3788641265276782</v>
      </c>
      <c r="M61" s="180">
        <f t="shared" si="7"/>
        <v>7.5485262401150246</v>
      </c>
      <c r="N61" s="180">
        <f t="shared" si="7"/>
        <v>9.4176851186196977</v>
      </c>
      <c r="O61" s="180">
        <f t="shared" si="7"/>
        <v>5.1042415528396834</v>
      </c>
      <c r="P61" s="180">
        <f t="shared" si="7"/>
        <v>1.5815959741193386</v>
      </c>
      <c r="Q61" s="180">
        <f t="shared" si="7"/>
        <v>8.2674335010783615</v>
      </c>
      <c r="R61" s="180">
        <f t="shared" si="7"/>
        <v>9.9209202012940327</v>
      </c>
      <c r="S61" s="180">
        <f t="shared" si="7"/>
        <v>2.8756290438533427</v>
      </c>
      <c r="T61" s="180">
        <f t="shared" si="7"/>
        <v>7.9798705966930266</v>
      </c>
      <c r="U61" s="180">
        <f t="shared" si="7"/>
        <v>1.2221423436376708</v>
      </c>
      <c r="V61" s="180">
        <f t="shared" si="7"/>
        <v>0.43134435657800141</v>
      </c>
      <c r="W61" s="206">
        <f t="shared" si="7"/>
        <v>100</v>
      </c>
    </row>
    <row r="62" spans="1:23" ht="12" customHeight="1">
      <c r="A62" s="171" t="s">
        <v>41</v>
      </c>
      <c r="B62" s="180">
        <f t="shared" si="7"/>
        <v>8.9686098654708515E-2</v>
      </c>
      <c r="C62" s="180">
        <f t="shared" si="7"/>
        <v>0</v>
      </c>
      <c r="D62" s="180">
        <f t="shared" si="7"/>
        <v>1.883408071748879</v>
      </c>
      <c r="E62" s="180">
        <f t="shared" si="7"/>
        <v>0</v>
      </c>
      <c r="F62" s="180">
        <f t="shared" si="7"/>
        <v>0.26905829596412556</v>
      </c>
      <c r="G62" s="180">
        <f t="shared" si="7"/>
        <v>3.1390134529147984</v>
      </c>
      <c r="H62" s="180">
        <f t="shared" si="7"/>
        <v>15.964125560538116</v>
      </c>
      <c r="I62" s="180">
        <f t="shared" si="7"/>
        <v>0.44843049327354262</v>
      </c>
      <c r="J62" s="180">
        <f t="shared" si="7"/>
        <v>6.8161434977578468</v>
      </c>
      <c r="K62" s="180">
        <f t="shared" si="7"/>
        <v>3.4977578475336322</v>
      </c>
      <c r="L62" s="180">
        <f t="shared" si="7"/>
        <v>5.0224215246636765</v>
      </c>
      <c r="M62" s="180">
        <f t="shared" si="7"/>
        <v>9.3273542600896864</v>
      </c>
      <c r="N62" s="180">
        <f t="shared" si="7"/>
        <v>13.004484304932735</v>
      </c>
      <c r="O62" s="180">
        <f t="shared" si="7"/>
        <v>5.2914798206278029</v>
      </c>
      <c r="P62" s="180">
        <f t="shared" si="7"/>
        <v>1.1659192825112108</v>
      </c>
      <c r="Q62" s="180">
        <f t="shared" si="7"/>
        <v>7.2645739910313898</v>
      </c>
      <c r="R62" s="180">
        <f t="shared" si="7"/>
        <v>9.3273542600896864</v>
      </c>
      <c r="S62" s="180">
        <f t="shared" si="7"/>
        <v>2.1524663677130045</v>
      </c>
      <c r="T62" s="180">
        <f t="shared" si="7"/>
        <v>8.8789237668161434</v>
      </c>
      <c r="U62" s="180">
        <f t="shared" si="7"/>
        <v>4.4843049327354256</v>
      </c>
      <c r="V62" s="180">
        <f t="shared" si="7"/>
        <v>1.9730941704035874</v>
      </c>
      <c r="W62" s="206">
        <f t="shared" si="7"/>
        <v>100</v>
      </c>
    </row>
    <row r="63" spans="1:23" ht="12" customHeight="1">
      <c r="A63" s="171" t="s">
        <v>150</v>
      </c>
      <c r="B63" s="180">
        <f t="shared" si="7"/>
        <v>0.45610034207525657</v>
      </c>
      <c r="C63" s="180">
        <f t="shared" si="7"/>
        <v>0.22805017103762829</v>
      </c>
      <c r="D63" s="180">
        <f t="shared" si="7"/>
        <v>2.3945267958950969</v>
      </c>
      <c r="E63" s="180">
        <f t="shared" si="7"/>
        <v>0.68415051311288488</v>
      </c>
      <c r="F63" s="180">
        <f t="shared" si="7"/>
        <v>0</v>
      </c>
      <c r="G63" s="180">
        <f t="shared" si="7"/>
        <v>0.79817559863169896</v>
      </c>
      <c r="H63" s="180">
        <f t="shared" si="7"/>
        <v>28.392246294184719</v>
      </c>
      <c r="I63" s="180">
        <f t="shared" si="7"/>
        <v>1.1402508551881414</v>
      </c>
      <c r="J63" s="180">
        <f t="shared" si="7"/>
        <v>0.22805017103762829</v>
      </c>
      <c r="K63" s="180">
        <f t="shared" si="7"/>
        <v>12.656784492588368</v>
      </c>
      <c r="L63" s="180">
        <f t="shared" si="7"/>
        <v>5.2451539338654509</v>
      </c>
      <c r="M63" s="180">
        <f t="shared" si="7"/>
        <v>0.45610034207525657</v>
      </c>
      <c r="N63" s="180">
        <f t="shared" si="7"/>
        <v>21.892816419612316</v>
      </c>
      <c r="O63" s="180">
        <f t="shared" si="7"/>
        <v>4.1049030786773093</v>
      </c>
      <c r="P63" s="180">
        <f t="shared" si="7"/>
        <v>0</v>
      </c>
      <c r="Q63" s="180">
        <f t="shared" si="7"/>
        <v>2.2805017103762828</v>
      </c>
      <c r="R63" s="180">
        <f t="shared" si="7"/>
        <v>0.5701254275940707</v>
      </c>
      <c r="S63" s="180">
        <f t="shared" si="7"/>
        <v>1.4823261117445838</v>
      </c>
      <c r="T63" s="180">
        <f t="shared" si="7"/>
        <v>12.428734321550742</v>
      </c>
      <c r="U63" s="180">
        <f t="shared" si="7"/>
        <v>3.6488027366020526</v>
      </c>
      <c r="V63" s="180">
        <f t="shared" si="7"/>
        <v>0.91220068415051314</v>
      </c>
      <c r="W63" s="206">
        <f t="shared" si="7"/>
        <v>100</v>
      </c>
    </row>
    <row r="64" spans="1:23">
      <c r="A64" s="248" t="s">
        <v>21</v>
      </c>
      <c r="B64" s="436">
        <f t="shared" si="7"/>
        <v>9.092562284051646E-2</v>
      </c>
      <c r="C64" s="436">
        <f t="shared" si="7"/>
        <v>7.793624814901411E-3</v>
      </c>
      <c r="D64" s="436">
        <f t="shared" si="7"/>
        <v>2.5277323149663573</v>
      </c>
      <c r="E64" s="436">
        <f t="shared" si="7"/>
        <v>9.8719247655417869E-2</v>
      </c>
      <c r="F64" s="436">
        <f t="shared" si="7"/>
        <v>0.18185124568103292</v>
      </c>
      <c r="G64" s="436">
        <f t="shared" si="7"/>
        <v>4.4345725196789028</v>
      </c>
      <c r="H64" s="436">
        <f t="shared" si="7"/>
        <v>19.956875276024213</v>
      </c>
      <c r="I64" s="436">
        <f t="shared" si="7"/>
        <v>3.7825059101654848</v>
      </c>
      <c r="J64" s="436">
        <f t="shared" si="7"/>
        <v>9.939469513937599</v>
      </c>
      <c r="K64" s="436">
        <f t="shared" si="7"/>
        <v>4.2942872730106778</v>
      </c>
      <c r="L64" s="436">
        <f t="shared" si="7"/>
        <v>3.2837139220117946</v>
      </c>
      <c r="M64" s="436">
        <f t="shared" si="7"/>
        <v>4.9723326319070997</v>
      </c>
      <c r="N64" s="436">
        <f t="shared" si="7"/>
        <v>10.246018756657055</v>
      </c>
      <c r="O64" s="436">
        <f t="shared" si="7"/>
        <v>5.3360351232691654</v>
      </c>
      <c r="P64" s="436">
        <f t="shared" si="7"/>
        <v>2.3328916945938221</v>
      </c>
      <c r="Q64" s="436">
        <f t="shared" si="7"/>
        <v>5.9569272335229781</v>
      </c>
      <c r="R64" s="436">
        <f t="shared" si="7"/>
        <v>7.3623775751435323</v>
      </c>
      <c r="S64" s="436">
        <f t="shared" si="7"/>
        <v>3.670797287818564</v>
      </c>
      <c r="T64" s="436">
        <f t="shared" si="7"/>
        <v>9.5290052736861259</v>
      </c>
      <c r="U64" s="436">
        <f t="shared" si="7"/>
        <v>1.1352713480373053</v>
      </c>
      <c r="V64" s="436">
        <f t="shared" si="7"/>
        <v>0.85989660457745554</v>
      </c>
      <c r="W64" s="437">
        <f t="shared" si="7"/>
        <v>100</v>
      </c>
    </row>
    <row r="65" spans="1:24">
      <c r="A65" s="248" t="s">
        <v>38</v>
      </c>
      <c r="B65" s="436">
        <f t="shared" si="7"/>
        <v>2.1512013091806859</v>
      </c>
      <c r="C65" s="436">
        <f t="shared" si="7"/>
        <v>1.812014790570728E-2</v>
      </c>
      <c r="D65" s="436">
        <f t="shared" si="7"/>
        <v>6.4128335947542174</v>
      </c>
      <c r="E65" s="436">
        <f t="shared" si="7"/>
        <v>8.720321179621629E-2</v>
      </c>
      <c r="F65" s="436">
        <f t="shared" si="7"/>
        <v>0.50509912287159042</v>
      </c>
      <c r="G65" s="436">
        <f t="shared" si="7"/>
        <v>10.750343999682897</v>
      </c>
      <c r="H65" s="436">
        <f t="shared" si="7"/>
        <v>23.393677200890153</v>
      </c>
      <c r="I65" s="436">
        <f t="shared" si="7"/>
        <v>4.1614052174700875</v>
      </c>
      <c r="J65" s="436">
        <f t="shared" si="7"/>
        <v>9.3992604714635988</v>
      </c>
      <c r="K65" s="436">
        <f t="shared" si="7"/>
        <v>2.5804223126971273</v>
      </c>
      <c r="L65" s="436">
        <f t="shared" si="7"/>
        <v>3.6704624601498308</v>
      </c>
      <c r="M65" s="436">
        <f t="shared" si="7"/>
        <v>2.149502545314526</v>
      </c>
      <c r="N65" s="436">
        <f t="shared" si="7"/>
        <v>7.7344718826267425</v>
      </c>
      <c r="O65" s="436">
        <f t="shared" si="7"/>
        <v>5.651221128092458</v>
      </c>
      <c r="P65" s="436">
        <f t="shared" si="7"/>
        <v>1.8556163964688361</v>
      </c>
      <c r="Q65" s="436">
        <f t="shared" si="7"/>
        <v>4.7633338807128016</v>
      </c>
      <c r="R65" s="436">
        <f t="shared" si="7"/>
        <v>6.5685536158188897</v>
      </c>
      <c r="S65" s="436">
        <f t="shared" si="7"/>
        <v>2.3731731210256002</v>
      </c>
      <c r="T65" s="436">
        <f t="shared" si="7"/>
        <v>3.9399996602472265</v>
      </c>
      <c r="U65" s="436">
        <f t="shared" si="7"/>
        <v>1.8290024292323286</v>
      </c>
      <c r="V65" s="436">
        <f t="shared" si="7"/>
        <v>5.0962915984801727E-3</v>
      </c>
      <c r="W65" s="437">
        <f t="shared" si="7"/>
        <v>100</v>
      </c>
    </row>
    <row r="66" spans="1:24">
      <c r="A66" s="248" t="s">
        <v>39</v>
      </c>
      <c r="B66" s="436">
        <f t="shared" si="7"/>
        <v>1.7858522532863876</v>
      </c>
      <c r="C66" s="436">
        <f t="shared" si="7"/>
        <v>9.050672729881569E-2</v>
      </c>
      <c r="D66" s="436">
        <f t="shared" si="7"/>
        <v>5.8818335338462049</v>
      </c>
      <c r="E66" s="436">
        <f t="shared" si="7"/>
        <v>9.9336651913334295E-2</v>
      </c>
      <c r="F66" s="436">
        <f t="shared" si="7"/>
        <v>0.65562190262800635</v>
      </c>
      <c r="G66" s="436">
        <f t="shared" si="7"/>
        <v>11.336519464465072</v>
      </c>
      <c r="H66" s="436">
        <f t="shared" si="7"/>
        <v>23.063763093122592</v>
      </c>
      <c r="I66" s="436">
        <f t="shared" si="7"/>
        <v>2.8222646549155086</v>
      </c>
      <c r="J66" s="436">
        <f t="shared" si="7"/>
        <v>8.8475844637476406</v>
      </c>
      <c r="K66" s="436">
        <f t="shared" si="7"/>
        <v>1.8763589805852032</v>
      </c>
      <c r="L66" s="436">
        <f t="shared" si="7"/>
        <v>2.9050451981766203</v>
      </c>
      <c r="M66" s="436">
        <f t="shared" si="7"/>
        <v>2.0088078498029827</v>
      </c>
      <c r="N66" s="436">
        <f t="shared" si="7"/>
        <v>7.2195671129457741</v>
      </c>
      <c r="O66" s="436">
        <f t="shared" si="7"/>
        <v>5.1522610125716053</v>
      </c>
      <c r="P66" s="436">
        <f t="shared" si="7"/>
        <v>2.9525060429796577</v>
      </c>
      <c r="Q66" s="436">
        <f t="shared" si="7"/>
        <v>6.3707906093751721</v>
      </c>
      <c r="R66" s="436">
        <f t="shared" si="7"/>
        <v>7.5517930265670357</v>
      </c>
      <c r="S66" s="436">
        <f t="shared" si="7"/>
        <v>2.7803225129965452</v>
      </c>
      <c r="T66" s="436">
        <f t="shared" si="7"/>
        <v>6.2405492213110234</v>
      </c>
      <c r="U66" s="436">
        <f t="shared" si="7"/>
        <v>0.35098950342711449</v>
      </c>
      <c r="V66" s="436">
        <f t="shared" si="7"/>
        <v>7.7261840377037781E-3</v>
      </c>
      <c r="W66" s="437">
        <f t="shared" si="7"/>
        <v>100</v>
      </c>
    </row>
    <row r="67" spans="1:24">
      <c r="A67" s="226" t="s">
        <v>71</v>
      </c>
      <c r="B67" s="439">
        <f t="shared" si="7"/>
        <v>1.7834886634630169</v>
      </c>
      <c r="C67" s="439">
        <f t="shared" si="7"/>
        <v>3.8273692887962764E-2</v>
      </c>
      <c r="D67" s="439">
        <f t="shared" si="7"/>
        <v>5.7662426028728166</v>
      </c>
      <c r="E67" s="439">
        <f t="shared" si="7"/>
        <v>9.2249413627397428E-2</v>
      </c>
      <c r="F67" s="439">
        <f t="shared" si="7"/>
        <v>0.50900740285188084</v>
      </c>
      <c r="G67" s="439">
        <f t="shared" si="7"/>
        <v>10.128789340940093</v>
      </c>
      <c r="H67" s="439">
        <f t="shared" si="7"/>
        <v>22.863133928483805</v>
      </c>
      <c r="I67" s="439">
        <f t="shared" si="7"/>
        <v>3.7168008426754948</v>
      </c>
      <c r="J67" s="439">
        <f t="shared" si="7"/>
        <v>9.3037786275773406</v>
      </c>
      <c r="K67" s="439">
        <f t="shared" si="7"/>
        <v>2.5875633396904738</v>
      </c>
      <c r="L67" s="439">
        <f t="shared" si="7"/>
        <v>3.3949092717203206</v>
      </c>
      <c r="M67" s="439">
        <f t="shared" si="7"/>
        <v>2.4632556191996549</v>
      </c>
      <c r="N67" s="439">
        <f t="shared" si="7"/>
        <v>7.8981200092903663</v>
      </c>
      <c r="O67" s="439">
        <f t="shared" si="7"/>
        <v>5.4636514411517432</v>
      </c>
      <c r="P67" s="439">
        <f t="shared" si="7"/>
        <v>2.2408102246371362</v>
      </c>
      <c r="Q67" s="439">
        <f t="shared" si="7"/>
        <v>5.3900481855979692</v>
      </c>
      <c r="R67" s="439">
        <f t="shared" si="7"/>
        <v>6.9599238451649201</v>
      </c>
      <c r="S67" s="439">
        <f t="shared" si="7"/>
        <v>2.6572410882813804</v>
      </c>
      <c r="T67" s="439">
        <f t="shared" si="7"/>
        <v>5.3256044462908863</v>
      </c>
      <c r="U67" s="439">
        <f t="shared" si="7"/>
        <v>1.3035954372524068</v>
      </c>
      <c r="V67" s="439">
        <f t="shared" si="7"/>
        <v>0.11351257634293228</v>
      </c>
      <c r="W67" s="437">
        <f t="shared" si="7"/>
        <v>100</v>
      </c>
    </row>
    <row r="68" spans="1:24" s="124" customFormat="1" ht="9" customHeight="1">
      <c r="A68" s="583" t="s">
        <v>152</v>
      </c>
      <c r="B68" s="583"/>
      <c r="C68" s="583"/>
      <c r="D68" s="583"/>
      <c r="E68" s="583"/>
      <c r="F68" s="583"/>
      <c r="G68" s="583"/>
      <c r="H68" s="583"/>
      <c r="I68" s="583"/>
      <c r="J68" s="583"/>
      <c r="K68" s="583"/>
      <c r="L68" s="583"/>
      <c r="M68" s="583"/>
      <c r="N68" s="583"/>
      <c r="O68" s="583"/>
      <c r="P68" s="583"/>
      <c r="Q68" s="583"/>
      <c r="R68" s="583"/>
      <c r="S68" s="583"/>
      <c r="T68" s="583"/>
      <c r="U68" s="583"/>
      <c r="V68" s="583"/>
      <c r="W68" s="583"/>
      <c r="X68" s="150"/>
    </row>
    <row r="69" spans="1:24" s="124" customFormat="1" ht="9" customHeight="1">
      <c r="A69" s="305"/>
      <c r="B69" s="148"/>
      <c r="C69" s="148"/>
      <c r="D69" s="148"/>
      <c r="E69" s="148"/>
      <c r="F69" s="148"/>
      <c r="G69" s="148"/>
      <c r="H69" s="148"/>
      <c r="I69" s="148"/>
      <c r="J69" s="148"/>
      <c r="K69" s="148"/>
      <c r="L69" s="148"/>
      <c r="M69" s="148"/>
      <c r="N69" s="148"/>
      <c r="O69" s="139"/>
      <c r="P69" s="139"/>
      <c r="Q69" s="139"/>
      <c r="R69" s="139"/>
      <c r="S69" s="149"/>
      <c r="T69" s="149"/>
      <c r="U69" s="149"/>
      <c r="V69" s="149"/>
      <c r="W69" s="149"/>
      <c r="X69" s="150"/>
    </row>
    <row r="70" spans="1:24" s="69" customFormat="1" ht="9" customHeight="1">
      <c r="A70" s="151" t="s">
        <v>161</v>
      </c>
      <c r="B70" s="151"/>
      <c r="C70" s="151"/>
      <c r="D70" s="151"/>
      <c r="E70" s="151"/>
      <c r="F70" s="151"/>
      <c r="G70" s="151"/>
      <c r="H70" s="151"/>
      <c r="I70" s="151"/>
      <c r="J70" s="151"/>
      <c r="K70" s="151"/>
      <c r="L70" s="151"/>
      <c r="M70" s="151"/>
      <c r="N70" s="151"/>
      <c r="O70" s="151"/>
      <c r="P70" s="151"/>
      <c r="Q70" s="151"/>
      <c r="R70" s="151"/>
    </row>
    <row r="72" spans="1:24">
      <c r="B72" s="389"/>
      <c r="C72" s="389"/>
      <c r="D72" s="389"/>
      <c r="E72" s="389"/>
      <c r="F72" s="389"/>
      <c r="G72" s="389"/>
      <c r="H72" s="389"/>
      <c r="I72" s="389"/>
      <c r="J72" s="389"/>
      <c r="K72" s="389"/>
      <c r="L72" s="389"/>
      <c r="M72" s="389"/>
      <c r="N72" s="389"/>
      <c r="O72" s="389"/>
      <c r="P72" s="389"/>
      <c r="Q72" s="389"/>
      <c r="R72" s="389"/>
      <c r="S72" s="389"/>
      <c r="T72" s="389"/>
      <c r="U72" s="389"/>
      <c r="V72" s="389"/>
      <c r="W72" s="389"/>
    </row>
    <row r="73" spans="1:24">
      <c r="B73" s="389"/>
      <c r="C73" s="389"/>
      <c r="D73" s="389"/>
      <c r="E73" s="389"/>
      <c r="F73" s="389"/>
      <c r="G73" s="389"/>
      <c r="H73" s="389"/>
      <c r="I73" s="389"/>
      <c r="J73" s="389"/>
      <c r="K73" s="389"/>
      <c r="L73" s="389"/>
      <c r="M73" s="389"/>
      <c r="N73" s="389"/>
      <c r="O73" s="389"/>
      <c r="P73" s="389"/>
      <c r="Q73" s="389"/>
      <c r="R73" s="389"/>
      <c r="S73" s="389"/>
      <c r="T73" s="389"/>
      <c r="U73" s="389"/>
      <c r="V73" s="389"/>
      <c r="W73" s="389"/>
    </row>
    <row r="74" spans="1:24">
      <c r="B74" s="389"/>
      <c r="C74" s="389"/>
      <c r="D74" s="389"/>
      <c r="E74" s="389"/>
      <c r="F74" s="389"/>
      <c r="G74" s="389"/>
      <c r="H74" s="389"/>
      <c r="I74" s="389"/>
      <c r="J74" s="389"/>
      <c r="K74" s="389"/>
      <c r="L74" s="389"/>
      <c r="M74" s="389"/>
      <c r="N74" s="389"/>
      <c r="O74" s="389"/>
      <c r="P74" s="389"/>
      <c r="Q74" s="389"/>
      <c r="R74" s="389"/>
      <c r="S74" s="389"/>
      <c r="T74" s="389"/>
      <c r="U74" s="389"/>
      <c r="V74" s="389"/>
      <c r="W74" s="389"/>
    </row>
    <row r="75" spans="1:24">
      <c r="B75" s="389"/>
      <c r="C75" s="389"/>
      <c r="D75" s="389"/>
      <c r="E75" s="389"/>
      <c r="F75" s="389"/>
      <c r="G75" s="389"/>
      <c r="H75" s="389"/>
      <c r="I75" s="389"/>
      <c r="J75" s="389"/>
      <c r="K75" s="389"/>
      <c r="L75" s="389"/>
      <c r="M75" s="389"/>
      <c r="N75" s="389"/>
      <c r="O75" s="389"/>
      <c r="P75" s="389"/>
      <c r="Q75" s="389"/>
      <c r="R75" s="389"/>
      <c r="S75" s="389"/>
      <c r="T75" s="389"/>
      <c r="U75" s="389"/>
      <c r="V75" s="389"/>
      <c r="W75" s="389"/>
    </row>
  </sheetData>
  <mergeCells count="2">
    <mergeCell ref="A36:W36"/>
    <mergeCell ref="A68:W68"/>
  </mergeCells>
  <hyperlinks>
    <hyperlink ref="W1" location="F!A1" display="Retour au menu" xr:uid="{00000000-0004-0000-1100-000000000000}"/>
  </hyperlinks>
  <pageMargins left="0.7" right="0.7" top="0.75" bottom="0.75" header="0.3" footer="0.3"/>
  <pageSetup paperSize="9" scale="59" fitToHeight="2" orientation="landscape" r:id="rId1"/>
  <headerFooter alignWithMargins="0">
    <oddFooter>&amp;L&amp;8&amp;K002060Le marché du travail bruxellois : Données statistiques - Caractéristiques des communes de la Région bruxelloise
Elaboration : view.brussels, www.actiris.be&amp;R&amp;8F &amp;P</oddFooter>
  </headerFooter>
  <rowBreaks count="1" manualBreakCount="1">
    <brk id="37" max="2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X67"/>
  <sheetViews>
    <sheetView showGridLines="0" zoomScaleNormal="100" zoomScaleSheetLayoutView="80" workbookViewId="0"/>
  </sheetViews>
  <sheetFormatPr baseColWidth="10" defaultColWidth="9.109375" defaultRowHeight="10.199999999999999"/>
  <cols>
    <col min="1" max="1" width="22.88671875" style="10" customWidth="1"/>
    <col min="2" max="15" width="7.88671875" style="10" customWidth="1"/>
    <col min="16" max="16" width="8.33203125" style="10" customWidth="1"/>
    <col min="17" max="16384" width="9.109375" style="10"/>
  </cols>
  <sheetData>
    <row r="1" spans="1:21" ht="22.8">
      <c r="A1" s="70" t="s">
        <v>109</v>
      </c>
      <c r="Q1" s="68"/>
      <c r="R1" s="68" t="s">
        <v>107</v>
      </c>
    </row>
    <row r="2" spans="1:21" ht="3" customHeight="1"/>
    <row r="3" spans="1:21" s="80" customFormat="1" ht="15.75" customHeight="1">
      <c r="A3" s="81" t="s">
        <v>120</v>
      </c>
      <c r="S3" s="443"/>
    </row>
    <row r="4" spans="1:21" s="80" customFormat="1" ht="4.5" customHeight="1">
      <c r="A4" s="81"/>
      <c r="S4" s="443"/>
    </row>
    <row r="5" spans="1:21" ht="19.5" customHeight="1">
      <c r="A5" s="66" t="s">
        <v>206</v>
      </c>
      <c r="B5" s="66"/>
      <c r="C5" s="66"/>
      <c r="D5" s="66"/>
      <c r="E5" s="66"/>
      <c r="F5" s="66"/>
      <c r="G5" s="66"/>
      <c r="H5" s="66"/>
      <c r="I5" s="67"/>
      <c r="J5" s="67"/>
      <c r="K5" s="67"/>
      <c r="L5" s="67"/>
      <c r="M5" s="67"/>
      <c r="N5" s="67"/>
      <c r="O5" s="67"/>
      <c r="P5" s="67"/>
      <c r="Q5" s="67"/>
      <c r="R5" s="67"/>
    </row>
    <row r="6" spans="1:21" ht="4.5" customHeight="1">
      <c r="A6" s="11"/>
      <c r="B6" s="11"/>
      <c r="C6" s="11"/>
      <c r="D6" s="11"/>
      <c r="E6" s="11"/>
      <c r="F6" s="11"/>
      <c r="G6" s="11"/>
      <c r="H6" s="11"/>
    </row>
    <row r="7" spans="1:21" ht="12" customHeight="1">
      <c r="A7" s="606" t="s">
        <v>59</v>
      </c>
      <c r="B7" s="506">
        <v>1990</v>
      </c>
      <c r="C7" s="506">
        <v>1991</v>
      </c>
      <c r="D7" s="506">
        <v>1992</v>
      </c>
      <c r="E7" s="506">
        <v>1993</v>
      </c>
      <c r="F7" s="506">
        <v>1994</v>
      </c>
      <c r="G7" s="506">
        <v>1995</v>
      </c>
      <c r="H7" s="506">
        <v>1996</v>
      </c>
      <c r="I7" s="506">
        <v>1997</v>
      </c>
      <c r="J7" s="506">
        <v>1998</v>
      </c>
      <c r="K7" s="506">
        <v>1999</v>
      </c>
      <c r="L7" s="506">
        <v>2000</v>
      </c>
      <c r="M7" s="506">
        <v>2001</v>
      </c>
      <c r="N7" s="506">
        <v>2002</v>
      </c>
      <c r="O7" s="506" t="s">
        <v>70</v>
      </c>
      <c r="P7" s="504">
        <v>2004</v>
      </c>
      <c r="Q7" s="504">
        <v>2005</v>
      </c>
      <c r="R7" s="504">
        <v>2006</v>
      </c>
    </row>
    <row r="8" spans="1:21" ht="12" customHeight="1">
      <c r="A8" s="607"/>
      <c r="B8" s="507"/>
      <c r="C8" s="507"/>
      <c r="D8" s="507"/>
      <c r="E8" s="507"/>
      <c r="F8" s="507"/>
      <c r="G8" s="507"/>
      <c r="H8" s="507"/>
      <c r="I8" s="507"/>
      <c r="J8" s="507"/>
      <c r="K8" s="507"/>
      <c r="L8" s="507"/>
      <c r="M8" s="507"/>
      <c r="N8" s="507"/>
      <c r="O8" s="507"/>
      <c r="P8" s="505"/>
      <c r="Q8" s="505"/>
      <c r="R8" s="505"/>
    </row>
    <row r="9" spans="1:21" ht="12" customHeight="1">
      <c r="A9" s="208" t="s">
        <v>9</v>
      </c>
      <c r="B9" s="231">
        <v>4980</v>
      </c>
      <c r="C9" s="231">
        <v>4778</v>
      </c>
      <c r="D9" s="231">
        <v>4662</v>
      </c>
      <c r="E9" s="231">
        <v>4554</v>
      </c>
      <c r="F9" s="231">
        <v>4494</v>
      </c>
      <c r="G9" s="231">
        <v>4482</v>
      </c>
      <c r="H9" s="231">
        <v>4587</v>
      </c>
      <c r="I9" s="231">
        <v>4578</v>
      </c>
      <c r="J9" s="231">
        <v>4570</v>
      </c>
      <c r="K9" s="231">
        <v>4519</v>
      </c>
      <c r="L9" s="231">
        <v>4597</v>
      </c>
      <c r="M9" s="231">
        <v>4553</v>
      </c>
      <c r="N9" s="231">
        <v>4596</v>
      </c>
      <c r="O9" s="231">
        <v>4884</v>
      </c>
      <c r="P9" s="232">
        <v>5125</v>
      </c>
      <c r="Q9" s="232">
        <v>5327</v>
      </c>
      <c r="R9" s="232">
        <v>5536</v>
      </c>
    </row>
    <row r="10" spans="1:21" ht="12" customHeight="1">
      <c r="A10" s="208" t="s">
        <v>10</v>
      </c>
      <c r="B10" s="231">
        <v>2007</v>
      </c>
      <c r="C10" s="231">
        <v>1996</v>
      </c>
      <c r="D10" s="231">
        <v>2007</v>
      </c>
      <c r="E10" s="231">
        <v>2026</v>
      </c>
      <c r="F10" s="231">
        <v>1967</v>
      </c>
      <c r="G10" s="231">
        <v>2091</v>
      </c>
      <c r="H10" s="231">
        <v>2310</v>
      </c>
      <c r="I10" s="231">
        <v>2284</v>
      </c>
      <c r="J10" s="231">
        <v>2254</v>
      </c>
      <c r="K10" s="231">
        <v>2247</v>
      </c>
      <c r="L10" s="231">
        <v>2176</v>
      </c>
      <c r="M10" s="231">
        <v>2152</v>
      </c>
      <c r="N10" s="231">
        <v>2112</v>
      </c>
      <c r="O10" s="231">
        <v>2226</v>
      </c>
      <c r="P10" s="232">
        <v>2165</v>
      </c>
      <c r="Q10" s="232">
        <v>2235</v>
      </c>
      <c r="R10" s="232">
        <v>2316</v>
      </c>
    </row>
    <row r="11" spans="1:21" ht="12" customHeight="1">
      <c r="A11" s="208" t="s">
        <v>23</v>
      </c>
      <c r="B11" s="231">
        <v>1089</v>
      </c>
      <c r="C11" s="231">
        <v>1137</v>
      </c>
      <c r="D11" s="231">
        <v>1113</v>
      </c>
      <c r="E11" s="231">
        <v>1155</v>
      </c>
      <c r="F11" s="231">
        <v>1146</v>
      </c>
      <c r="G11" s="231">
        <v>1127</v>
      </c>
      <c r="H11" s="231">
        <v>1269</v>
      </c>
      <c r="I11" s="231">
        <v>1174</v>
      </c>
      <c r="J11" s="231">
        <v>1166</v>
      </c>
      <c r="K11" s="231">
        <v>1183</v>
      </c>
      <c r="L11" s="231">
        <v>1206</v>
      </c>
      <c r="M11" s="231">
        <v>1199</v>
      </c>
      <c r="N11" s="231">
        <v>1158</v>
      </c>
      <c r="O11" s="231">
        <v>1224</v>
      </c>
      <c r="P11" s="232">
        <v>1368</v>
      </c>
      <c r="Q11" s="232">
        <v>1373</v>
      </c>
      <c r="R11" s="232">
        <v>1437</v>
      </c>
    </row>
    <row r="12" spans="1:21" ht="12" customHeight="1">
      <c r="A12" s="208" t="s">
        <v>11</v>
      </c>
      <c r="B12" s="231">
        <v>12129</v>
      </c>
      <c r="C12" s="231">
        <v>12627</v>
      </c>
      <c r="D12" s="231">
        <v>13419</v>
      </c>
      <c r="E12" s="231">
        <v>14952</v>
      </c>
      <c r="F12" s="231">
        <v>15698</v>
      </c>
      <c r="G12" s="231">
        <v>9411</v>
      </c>
      <c r="H12" s="231">
        <v>7320</v>
      </c>
      <c r="I12" s="231">
        <v>8706</v>
      </c>
      <c r="J12" s="231">
        <v>9032</v>
      </c>
      <c r="K12" s="231">
        <v>9198</v>
      </c>
      <c r="L12" s="231">
        <v>9307</v>
      </c>
      <c r="M12" s="231">
        <v>9310</v>
      </c>
      <c r="N12" s="231">
        <v>9276</v>
      </c>
      <c r="O12" s="231">
        <v>9828</v>
      </c>
      <c r="P12" s="232">
        <v>10030</v>
      </c>
      <c r="Q12" s="232">
        <v>10351</v>
      </c>
      <c r="R12" s="232">
        <v>10730</v>
      </c>
    </row>
    <row r="13" spans="1:21" ht="12" customHeight="1">
      <c r="A13" s="208" t="s">
        <v>12</v>
      </c>
      <c r="B13" s="231">
        <v>2584</v>
      </c>
      <c r="C13" s="231">
        <v>2545</v>
      </c>
      <c r="D13" s="231">
        <v>2657</v>
      </c>
      <c r="E13" s="231">
        <v>2648</v>
      </c>
      <c r="F13" s="231">
        <v>2629</v>
      </c>
      <c r="G13" s="231">
        <v>2753</v>
      </c>
      <c r="H13" s="231">
        <v>2993</v>
      </c>
      <c r="I13" s="231">
        <v>2925</v>
      </c>
      <c r="J13" s="231">
        <v>2874</v>
      </c>
      <c r="K13" s="231">
        <v>2894</v>
      </c>
      <c r="L13" s="231">
        <v>2898</v>
      </c>
      <c r="M13" s="231">
        <v>2890</v>
      </c>
      <c r="N13" s="231">
        <v>2859</v>
      </c>
      <c r="O13" s="231">
        <v>2968</v>
      </c>
      <c r="P13" s="232">
        <v>3030</v>
      </c>
      <c r="Q13" s="232">
        <v>2960</v>
      </c>
      <c r="R13" s="232">
        <v>3065</v>
      </c>
      <c r="U13" s="31"/>
    </row>
    <row r="14" spans="1:21" ht="12" customHeight="1">
      <c r="A14" s="208" t="s">
        <v>13</v>
      </c>
      <c r="B14" s="231">
        <v>1351</v>
      </c>
      <c r="C14" s="231">
        <v>1351</v>
      </c>
      <c r="D14" s="231">
        <v>1355</v>
      </c>
      <c r="E14" s="231">
        <v>1351</v>
      </c>
      <c r="F14" s="231">
        <v>1348</v>
      </c>
      <c r="G14" s="231">
        <v>1359</v>
      </c>
      <c r="H14" s="231">
        <v>1446</v>
      </c>
      <c r="I14" s="231">
        <v>1509</v>
      </c>
      <c r="J14" s="231">
        <v>1508</v>
      </c>
      <c r="K14" s="231">
        <v>1506</v>
      </c>
      <c r="L14" s="231">
        <v>1473</v>
      </c>
      <c r="M14" s="231">
        <v>1465</v>
      </c>
      <c r="N14" s="231">
        <v>1495</v>
      </c>
      <c r="O14" s="231">
        <v>1575</v>
      </c>
      <c r="P14" s="232">
        <v>1624</v>
      </c>
      <c r="Q14" s="232">
        <v>1643</v>
      </c>
      <c r="R14" s="232">
        <v>1727</v>
      </c>
      <c r="U14" s="31"/>
    </row>
    <row r="15" spans="1:21" ht="12" customHeight="1">
      <c r="A15" s="208" t="s">
        <v>14</v>
      </c>
      <c r="B15" s="231">
        <v>2970</v>
      </c>
      <c r="C15" s="231">
        <v>2959</v>
      </c>
      <c r="D15" s="231">
        <v>2899</v>
      </c>
      <c r="E15" s="231">
        <v>2825</v>
      </c>
      <c r="F15" s="231">
        <v>2773</v>
      </c>
      <c r="G15" s="231">
        <v>3007</v>
      </c>
      <c r="H15" s="231">
        <v>3261</v>
      </c>
      <c r="I15" s="231">
        <v>3328</v>
      </c>
      <c r="J15" s="231">
        <v>3370</v>
      </c>
      <c r="K15" s="231">
        <v>3351</v>
      </c>
      <c r="L15" s="231">
        <v>3421</v>
      </c>
      <c r="M15" s="231">
        <v>3449</v>
      </c>
      <c r="N15" s="231">
        <v>3523</v>
      </c>
      <c r="O15" s="231">
        <v>3743</v>
      </c>
      <c r="P15" s="232">
        <v>3777</v>
      </c>
      <c r="Q15" s="232">
        <v>3847</v>
      </c>
      <c r="R15" s="232">
        <v>3949</v>
      </c>
      <c r="U15" s="31"/>
    </row>
    <row r="16" spans="1:21" ht="12" customHeight="1">
      <c r="A16" s="208" t="s">
        <v>15</v>
      </c>
      <c r="B16" s="231">
        <v>1270</v>
      </c>
      <c r="C16" s="231">
        <v>1269</v>
      </c>
      <c r="D16" s="231">
        <v>1272</v>
      </c>
      <c r="E16" s="231">
        <v>1305</v>
      </c>
      <c r="F16" s="231">
        <v>1314</v>
      </c>
      <c r="G16" s="231">
        <v>1204</v>
      </c>
      <c r="H16" s="231">
        <v>1184</v>
      </c>
      <c r="I16" s="231">
        <v>1343</v>
      </c>
      <c r="J16" s="231">
        <v>1283</v>
      </c>
      <c r="K16" s="231">
        <v>1270</v>
      </c>
      <c r="L16" s="231">
        <v>1257</v>
      </c>
      <c r="M16" s="231">
        <v>1218</v>
      </c>
      <c r="N16" s="231">
        <v>1222</v>
      </c>
      <c r="O16" s="231">
        <v>1288</v>
      </c>
      <c r="P16" s="232">
        <v>1222</v>
      </c>
      <c r="Q16" s="232">
        <v>1245</v>
      </c>
      <c r="R16" s="232">
        <v>1342</v>
      </c>
      <c r="U16" s="32"/>
    </row>
    <row r="17" spans="1:21" ht="12" customHeight="1">
      <c r="A17" s="208" t="s">
        <v>5</v>
      </c>
      <c r="B17" s="231">
        <v>5966</v>
      </c>
      <c r="C17" s="231">
        <v>5835</v>
      </c>
      <c r="D17" s="231">
        <v>5891</v>
      </c>
      <c r="E17" s="231">
        <v>5942</v>
      </c>
      <c r="F17" s="231">
        <v>5796</v>
      </c>
      <c r="G17" s="231">
        <v>6225</v>
      </c>
      <c r="H17" s="231">
        <v>6718</v>
      </c>
      <c r="I17" s="231">
        <v>6731</v>
      </c>
      <c r="J17" s="231">
        <v>6735</v>
      </c>
      <c r="K17" s="231">
        <v>6810</v>
      </c>
      <c r="L17" s="231">
        <v>6797</v>
      </c>
      <c r="M17" s="231">
        <v>6811</v>
      </c>
      <c r="N17" s="231">
        <v>6826</v>
      </c>
      <c r="O17" s="231">
        <v>7019</v>
      </c>
      <c r="P17" s="232">
        <v>7155</v>
      </c>
      <c r="Q17" s="232">
        <v>7219</v>
      </c>
      <c r="R17" s="232">
        <v>7267</v>
      </c>
      <c r="U17" s="31"/>
    </row>
    <row r="18" spans="1:21" ht="12" customHeight="1">
      <c r="A18" s="208" t="s">
        <v>16</v>
      </c>
      <c r="B18" s="231">
        <v>2291</v>
      </c>
      <c r="C18" s="231">
        <v>2252</v>
      </c>
      <c r="D18" s="231">
        <v>2230</v>
      </c>
      <c r="E18" s="231">
        <v>2218</v>
      </c>
      <c r="F18" s="231">
        <v>2160</v>
      </c>
      <c r="G18" s="231">
        <v>2282</v>
      </c>
      <c r="H18" s="231">
        <v>2355</v>
      </c>
      <c r="I18" s="231">
        <v>2385</v>
      </c>
      <c r="J18" s="231">
        <v>2352</v>
      </c>
      <c r="K18" s="231">
        <v>2334</v>
      </c>
      <c r="L18" s="231">
        <v>2383</v>
      </c>
      <c r="M18" s="231">
        <v>2368</v>
      </c>
      <c r="N18" s="231">
        <v>2350</v>
      </c>
      <c r="O18" s="231">
        <v>2476</v>
      </c>
      <c r="P18" s="232">
        <v>2477</v>
      </c>
      <c r="Q18" s="232">
        <v>2509</v>
      </c>
      <c r="R18" s="232">
        <v>2641</v>
      </c>
      <c r="U18" s="106"/>
    </row>
    <row r="19" spans="1:21" ht="12" customHeight="1">
      <c r="A19" s="208" t="s">
        <v>17</v>
      </c>
      <c r="B19" s="231">
        <v>879</v>
      </c>
      <c r="C19" s="231">
        <v>861</v>
      </c>
      <c r="D19" s="231">
        <v>870</v>
      </c>
      <c r="E19" s="231">
        <v>862</v>
      </c>
      <c r="F19" s="231">
        <v>852</v>
      </c>
      <c r="G19" s="231">
        <v>798</v>
      </c>
      <c r="H19" s="231">
        <v>886</v>
      </c>
      <c r="I19" s="231">
        <v>911</v>
      </c>
      <c r="J19" s="231">
        <v>932</v>
      </c>
      <c r="K19" s="231">
        <v>905</v>
      </c>
      <c r="L19" s="231">
        <v>927</v>
      </c>
      <c r="M19" s="231">
        <v>938</v>
      </c>
      <c r="N19" s="231">
        <v>913</v>
      </c>
      <c r="O19" s="231">
        <v>998</v>
      </c>
      <c r="P19" s="232">
        <v>1218</v>
      </c>
      <c r="Q19" s="232">
        <v>1178</v>
      </c>
      <c r="R19" s="232">
        <v>1262</v>
      </c>
      <c r="U19" s="106"/>
    </row>
    <row r="20" spans="1:21" ht="12" customHeight="1">
      <c r="A20" s="208" t="s">
        <v>24</v>
      </c>
      <c r="B20" s="231">
        <v>3165</v>
      </c>
      <c r="C20" s="231">
        <v>3131</v>
      </c>
      <c r="D20" s="231">
        <v>3037</v>
      </c>
      <c r="E20" s="231">
        <v>3000</v>
      </c>
      <c r="F20" s="231">
        <v>2996</v>
      </c>
      <c r="G20" s="231">
        <v>3121</v>
      </c>
      <c r="H20" s="231">
        <v>3378</v>
      </c>
      <c r="I20" s="231">
        <v>3218</v>
      </c>
      <c r="J20" s="231">
        <v>3192</v>
      </c>
      <c r="K20" s="231">
        <v>3156</v>
      </c>
      <c r="L20" s="231">
        <v>3237</v>
      </c>
      <c r="M20" s="231">
        <v>3243</v>
      </c>
      <c r="N20" s="231">
        <v>3267</v>
      </c>
      <c r="O20" s="231">
        <v>3528</v>
      </c>
      <c r="P20" s="232">
        <v>3227</v>
      </c>
      <c r="Q20" s="232">
        <v>3386</v>
      </c>
      <c r="R20" s="232">
        <v>3613</v>
      </c>
      <c r="U20" s="106"/>
    </row>
    <row r="21" spans="1:21" ht="12" customHeight="1">
      <c r="A21" s="208" t="s">
        <v>28</v>
      </c>
      <c r="B21" s="231">
        <v>3179</v>
      </c>
      <c r="C21" s="231">
        <v>3038</v>
      </c>
      <c r="D21" s="231">
        <v>3279</v>
      </c>
      <c r="E21" s="231">
        <v>3124</v>
      </c>
      <c r="F21" s="231">
        <v>3091</v>
      </c>
      <c r="G21" s="231">
        <v>2895</v>
      </c>
      <c r="H21" s="231">
        <v>3110</v>
      </c>
      <c r="I21" s="231">
        <v>3142</v>
      </c>
      <c r="J21" s="231">
        <v>3149</v>
      </c>
      <c r="K21" s="231">
        <v>3089</v>
      </c>
      <c r="L21" s="231">
        <v>3077</v>
      </c>
      <c r="M21" s="231">
        <v>3105</v>
      </c>
      <c r="N21" s="231">
        <v>3172</v>
      </c>
      <c r="O21" s="231">
        <v>3354</v>
      </c>
      <c r="P21" s="232">
        <v>3410</v>
      </c>
      <c r="Q21" s="232">
        <v>3500</v>
      </c>
      <c r="R21" s="232">
        <v>3653</v>
      </c>
    </row>
    <row r="22" spans="1:21" ht="12" customHeight="1">
      <c r="A22" s="208" t="s">
        <v>42</v>
      </c>
      <c r="B22" s="231">
        <v>804</v>
      </c>
      <c r="C22" s="231">
        <v>760</v>
      </c>
      <c r="D22" s="231">
        <v>751</v>
      </c>
      <c r="E22" s="231">
        <v>735</v>
      </c>
      <c r="F22" s="231">
        <v>753</v>
      </c>
      <c r="G22" s="231">
        <v>848</v>
      </c>
      <c r="H22" s="231">
        <v>957</v>
      </c>
      <c r="I22" s="231">
        <v>1301</v>
      </c>
      <c r="J22" s="231">
        <v>1285</v>
      </c>
      <c r="K22" s="231">
        <v>1257</v>
      </c>
      <c r="L22" s="231">
        <v>1267</v>
      </c>
      <c r="M22" s="231">
        <v>1222</v>
      </c>
      <c r="N22" s="231">
        <v>1243</v>
      </c>
      <c r="O22" s="231">
        <v>1375</v>
      </c>
      <c r="P22" s="232">
        <v>2088</v>
      </c>
      <c r="Q22" s="232">
        <v>2049</v>
      </c>
      <c r="R22" s="232">
        <v>2023</v>
      </c>
    </row>
    <row r="23" spans="1:21" ht="12" customHeight="1">
      <c r="A23" s="208" t="s">
        <v>18</v>
      </c>
      <c r="B23" s="231">
        <v>5033</v>
      </c>
      <c r="C23" s="231">
        <v>5025</v>
      </c>
      <c r="D23" s="231">
        <v>4985</v>
      </c>
      <c r="E23" s="231">
        <v>4910</v>
      </c>
      <c r="F23" s="231">
        <v>4829</v>
      </c>
      <c r="G23" s="231">
        <v>5419</v>
      </c>
      <c r="H23" s="231">
        <v>5781</v>
      </c>
      <c r="I23" s="231">
        <v>5605</v>
      </c>
      <c r="J23" s="231">
        <v>5701</v>
      </c>
      <c r="K23" s="231">
        <v>5743</v>
      </c>
      <c r="L23" s="231">
        <v>5878</v>
      </c>
      <c r="M23" s="231">
        <v>5854</v>
      </c>
      <c r="N23" s="231">
        <v>5985</v>
      </c>
      <c r="O23" s="231">
        <v>6367</v>
      </c>
      <c r="P23" s="232">
        <v>5918</v>
      </c>
      <c r="Q23" s="232">
        <v>6296</v>
      </c>
      <c r="R23" s="232">
        <v>6619</v>
      </c>
    </row>
    <row r="24" spans="1:21" ht="12" customHeight="1">
      <c r="A24" s="208" t="s">
        <v>19</v>
      </c>
      <c r="B24" s="231">
        <v>7363</v>
      </c>
      <c r="C24" s="231">
        <v>7241</v>
      </c>
      <c r="D24" s="231">
        <v>7224</v>
      </c>
      <c r="E24" s="231">
        <v>7429</v>
      </c>
      <c r="F24" s="231">
        <v>7344</v>
      </c>
      <c r="G24" s="231">
        <v>7612</v>
      </c>
      <c r="H24" s="231">
        <v>7994</v>
      </c>
      <c r="I24" s="231">
        <v>8087</v>
      </c>
      <c r="J24" s="231">
        <v>8123</v>
      </c>
      <c r="K24" s="231">
        <v>8160</v>
      </c>
      <c r="L24" s="231">
        <v>8163</v>
      </c>
      <c r="M24" s="231">
        <v>8172</v>
      </c>
      <c r="N24" s="231">
        <v>8205</v>
      </c>
      <c r="O24" s="231">
        <v>8636</v>
      </c>
      <c r="P24" s="232">
        <v>8602</v>
      </c>
      <c r="Q24" s="232">
        <v>8725</v>
      </c>
      <c r="R24" s="232">
        <v>8884</v>
      </c>
    </row>
    <row r="25" spans="1:21" ht="12" customHeight="1">
      <c r="A25" s="208" t="s">
        <v>20</v>
      </c>
      <c r="B25" s="231">
        <v>1770</v>
      </c>
      <c r="C25" s="231">
        <v>1764</v>
      </c>
      <c r="D25" s="231">
        <v>1797</v>
      </c>
      <c r="E25" s="231">
        <v>1885</v>
      </c>
      <c r="F25" s="231">
        <v>1879</v>
      </c>
      <c r="G25" s="231">
        <v>2006</v>
      </c>
      <c r="H25" s="231">
        <v>2094</v>
      </c>
      <c r="I25" s="231">
        <v>2152</v>
      </c>
      <c r="J25" s="231">
        <v>2171</v>
      </c>
      <c r="K25" s="231">
        <v>2135</v>
      </c>
      <c r="L25" s="231">
        <v>2117</v>
      </c>
      <c r="M25" s="231">
        <v>2123</v>
      </c>
      <c r="N25" s="231">
        <v>2158</v>
      </c>
      <c r="O25" s="231">
        <v>2221</v>
      </c>
      <c r="P25" s="232">
        <v>2206</v>
      </c>
      <c r="Q25" s="232">
        <v>2191</v>
      </c>
      <c r="R25" s="232">
        <v>2175</v>
      </c>
    </row>
    <row r="26" spans="1:21" ht="12" customHeight="1">
      <c r="A26" s="208" t="s">
        <v>40</v>
      </c>
      <c r="B26" s="231">
        <v>3267</v>
      </c>
      <c r="C26" s="231">
        <v>3183</v>
      </c>
      <c r="D26" s="231">
        <v>3087</v>
      </c>
      <c r="E26" s="231">
        <v>3158</v>
      </c>
      <c r="F26" s="231">
        <v>3119</v>
      </c>
      <c r="G26" s="231">
        <v>3253</v>
      </c>
      <c r="H26" s="231">
        <v>3346</v>
      </c>
      <c r="I26" s="231">
        <v>3392</v>
      </c>
      <c r="J26" s="231">
        <v>3432</v>
      </c>
      <c r="K26" s="231">
        <v>3427</v>
      </c>
      <c r="L26" s="231">
        <v>3397</v>
      </c>
      <c r="M26" s="231">
        <v>3415</v>
      </c>
      <c r="N26" s="231">
        <v>3452</v>
      </c>
      <c r="O26" s="231">
        <v>3585</v>
      </c>
      <c r="P26" s="232">
        <v>3615</v>
      </c>
      <c r="Q26" s="232">
        <v>3626</v>
      </c>
      <c r="R26" s="232">
        <v>3615</v>
      </c>
    </row>
    <row r="27" spans="1:21" ht="12" customHeight="1">
      <c r="A27" s="208" t="s">
        <v>41</v>
      </c>
      <c r="B27" s="231">
        <v>3035</v>
      </c>
      <c r="C27" s="231">
        <v>2926</v>
      </c>
      <c r="D27" s="231">
        <v>2937</v>
      </c>
      <c r="E27" s="231">
        <v>2991</v>
      </c>
      <c r="F27" s="231">
        <v>2916</v>
      </c>
      <c r="G27" s="231">
        <v>3076</v>
      </c>
      <c r="H27" s="231">
        <v>3171</v>
      </c>
      <c r="I27" s="231">
        <v>3157</v>
      </c>
      <c r="J27" s="231">
        <v>3163</v>
      </c>
      <c r="K27" s="231">
        <v>3155</v>
      </c>
      <c r="L27" s="231">
        <v>3146</v>
      </c>
      <c r="M27" s="231">
        <v>3136</v>
      </c>
      <c r="N27" s="231">
        <v>3093</v>
      </c>
      <c r="O27" s="231">
        <v>3221</v>
      </c>
      <c r="P27" s="232">
        <v>3236</v>
      </c>
      <c r="Q27" s="232">
        <v>3226</v>
      </c>
      <c r="R27" s="232">
        <v>3260</v>
      </c>
    </row>
    <row r="28" spans="1:21" s="11" customFormat="1" ht="15" customHeight="1">
      <c r="A28" s="246" t="s">
        <v>21</v>
      </c>
      <c r="B28" s="234">
        <v>65132</v>
      </c>
      <c r="C28" s="234">
        <v>64678</v>
      </c>
      <c r="D28" s="234">
        <v>65472</v>
      </c>
      <c r="E28" s="234">
        <v>67070</v>
      </c>
      <c r="F28" s="234">
        <v>67104</v>
      </c>
      <c r="G28" s="234">
        <v>62969</v>
      </c>
      <c r="H28" s="234">
        <v>64160</v>
      </c>
      <c r="I28" s="234">
        <v>64160</v>
      </c>
      <c r="J28" s="234">
        <v>66292</v>
      </c>
      <c r="K28" s="234">
        <v>66339</v>
      </c>
      <c r="L28" s="234">
        <v>66724</v>
      </c>
      <c r="M28" s="234">
        <v>66623</v>
      </c>
      <c r="N28" s="234">
        <v>66905</v>
      </c>
      <c r="O28" s="234">
        <v>70516</v>
      </c>
      <c r="P28" s="235">
        <v>71493</v>
      </c>
      <c r="Q28" s="235">
        <v>72886</v>
      </c>
      <c r="R28" s="235">
        <v>75114</v>
      </c>
    </row>
    <row r="29" spans="1:21" s="11" customFormat="1" ht="15" customHeight="1">
      <c r="A29" s="246" t="s">
        <v>38</v>
      </c>
      <c r="B29" s="234">
        <v>417444</v>
      </c>
      <c r="C29" s="234">
        <v>424790</v>
      </c>
      <c r="D29" s="234">
        <v>426731</v>
      </c>
      <c r="E29" s="234">
        <v>442328</v>
      </c>
      <c r="F29" s="234">
        <v>450908</v>
      </c>
      <c r="G29" s="234">
        <v>465648</v>
      </c>
      <c r="H29" s="234">
        <v>474255</v>
      </c>
      <c r="I29" s="234">
        <v>481231</v>
      </c>
      <c r="J29" s="234">
        <v>486713</v>
      </c>
      <c r="K29" s="234">
        <v>488556</v>
      </c>
      <c r="L29" s="234">
        <v>489322</v>
      </c>
      <c r="M29" s="234">
        <v>489542</v>
      </c>
      <c r="N29" s="234">
        <v>491118</v>
      </c>
      <c r="O29" s="234">
        <v>532551</v>
      </c>
      <c r="P29" s="235">
        <v>534415</v>
      </c>
      <c r="Q29" s="235">
        <v>539773</v>
      </c>
      <c r="R29" s="235">
        <v>547600</v>
      </c>
    </row>
    <row r="30" spans="1:21" s="11" customFormat="1" ht="15" customHeight="1">
      <c r="A30" s="246" t="s">
        <v>39</v>
      </c>
      <c r="B30" s="234">
        <v>219516</v>
      </c>
      <c r="C30" s="234">
        <v>222512</v>
      </c>
      <c r="D30" s="234">
        <v>222512</v>
      </c>
      <c r="E30" s="234">
        <v>227666</v>
      </c>
      <c r="F30" s="234">
        <v>232087</v>
      </c>
      <c r="G30" s="234">
        <v>228178</v>
      </c>
      <c r="H30" s="234">
        <v>232616</v>
      </c>
      <c r="I30" s="234">
        <v>234543</v>
      </c>
      <c r="J30" s="234">
        <v>234935</v>
      </c>
      <c r="K30" s="234">
        <v>233645</v>
      </c>
      <c r="L30" s="234">
        <v>233504</v>
      </c>
      <c r="M30" s="234">
        <v>231908</v>
      </c>
      <c r="N30" s="234">
        <v>231033</v>
      </c>
      <c r="O30" s="234">
        <v>247532</v>
      </c>
      <c r="P30" s="235">
        <v>247755</v>
      </c>
      <c r="Q30" s="235">
        <v>248141</v>
      </c>
      <c r="R30" s="235">
        <v>250964</v>
      </c>
    </row>
    <row r="31" spans="1:21" s="11" customFormat="1" ht="15" customHeight="1">
      <c r="A31" s="246" t="s">
        <v>71</v>
      </c>
      <c r="B31" s="234">
        <v>702092</v>
      </c>
      <c r="C31" s="234">
        <v>711980</v>
      </c>
      <c r="D31" s="234">
        <v>714715</v>
      </c>
      <c r="E31" s="234">
        <v>737064</v>
      </c>
      <c r="F31" s="234">
        <v>750099</v>
      </c>
      <c r="G31" s="234">
        <v>756795</v>
      </c>
      <c r="H31" s="234">
        <v>771031</v>
      </c>
      <c r="I31" s="234">
        <v>781696</v>
      </c>
      <c r="J31" s="234">
        <v>787940</v>
      </c>
      <c r="K31" s="234">
        <v>788540</v>
      </c>
      <c r="L31" s="234">
        <v>789550</v>
      </c>
      <c r="M31" s="234">
        <v>788073</v>
      </c>
      <c r="N31" s="234">
        <v>789056</v>
      </c>
      <c r="O31" s="234">
        <v>850599</v>
      </c>
      <c r="P31" s="235">
        <v>853663</v>
      </c>
      <c r="Q31" s="235">
        <v>860800</v>
      </c>
      <c r="R31" s="235">
        <v>873678</v>
      </c>
    </row>
    <row r="32" spans="1:21" s="17" customFormat="1" ht="15" customHeight="1">
      <c r="A32" s="272" t="s">
        <v>72</v>
      </c>
      <c r="B32" s="273">
        <v>9.2768469089521037</v>
      </c>
      <c r="C32" s="273">
        <v>9.0842439394365009</v>
      </c>
      <c r="D32" s="273">
        <v>9.1605744947286674</v>
      </c>
      <c r="E32" s="273">
        <v>9.0996168582375478</v>
      </c>
      <c r="F32" s="273">
        <v>8.9460191254754378</v>
      </c>
      <c r="G32" s="273">
        <v>8.3204830898724236</v>
      </c>
      <c r="H32" s="273">
        <v>8.3213256016943546</v>
      </c>
      <c r="I32" s="273">
        <v>8.2077943343703943</v>
      </c>
      <c r="J32" s="273">
        <v>8.4133309642866205</v>
      </c>
      <c r="K32" s="273">
        <v>8.4128896441524841</v>
      </c>
      <c r="L32" s="273">
        <v>8.4508897473244247</v>
      </c>
      <c r="M32" s="273">
        <v>8.4539122644729616</v>
      </c>
      <c r="N32" s="273">
        <v>8.4791193527455597</v>
      </c>
      <c r="O32" s="273">
        <v>8.2901578769784585</v>
      </c>
      <c r="P32" s="274">
        <v>8.3748504972102573</v>
      </c>
      <c r="Q32" s="274">
        <v>8.4672397769516721</v>
      </c>
      <c r="R32" s="274">
        <v>8.5974466565485219</v>
      </c>
    </row>
    <row r="33" spans="1:24" s="17" customFormat="1" ht="9" customHeight="1">
      <c r="A33" s="15"/>
      <c r="B33" s="16"/>
      <c r="C33" s="16"/>
      <c r="D33" s="16"/>
      <c r="E33" s="16"/>
      <c r="F33" s="16"/>
      <c r="G33" s="16"/>
      <c r="H33" s="16"/>
      <c r="I33" s="16"/>
      <c r="J33" s="16"/>
      <c r="K33" s="16"/>
      <c r="L33" s="16"/>
      <c r="M33" s="16"/>
      <c r="N33" s="16"/>
      <c r="O33" s="16"/>
      <c r="P33" s="16"/>
    </row>
    <row r="34" spans="1:24" s="114" customFormat="1" ht="9" customHeight="1">
      <c r="A34" s="114" t="s">
        <v>32</v>
      </c>
    </row>
    <row r="35" spans="1:24" s="114" customFormat="1" ht="9" customHeight="1">
      <c r="A35" s="69" t="s">
        <v>162</v>
      </c>
    </row>
    <row r="36" spans="1:24" ht="4.5" customHeight="1">
      <c r="A36" s="11"/>
      <c r="B36" s="11"/>
      <c r="C36" s="11"/>
      <c r="D36" s="11"/>
      <c r="E36" s="11"/>
      <c r="F36" s="11"/>
      <c r="G36" s="11"/>
      <c r="H36" s="11"/>
    </row>
    <row r="37" spans="1:24" ht="33" customHeight="1">
      <c r="A37" s="606" t="s">
        <v>59</v>
      </c>
      <c r="B37" s="506">
        <v>2007</v>
      </c>
      <c r="C37" s="506">
        <v>2008</v>
      </c>
      <c r="D37" s="506">
        <v>2009</v>
      </c>
      <c r="E37" s="506">
        <v>2010</v>
      </c>
      <c r="F37" s="506">
        <v>2011</v>
      </c>
      <c r="G37" s="506">
        <v>2012</v>
      </c>
      <c r="H37" s="506">
        <v>2013</v>
      </c>
      <c r="I37" s="506">
        <v>2014</v>
      </c>
      <c r="J37" s="506">
        <v>2015</v>
      </c>
      <c r="K37" s="506">
        <v>2016</v>
      </c>
      <c r="L37" s="506">
        <v>2017</v>
      </c>
      <c r="M37" s="506">
        <v>2018</v>
      </c>
      <c r="N37" s="506">
        <v>2019</v>
      </c>
      <c r="O37" s="506">
        <v>2020</v>
      </c>
      <c r="P37" s="506">
        <v>2021</v>
      </c>
      <c r="Q37" s="506">
        <v>2022</v>
      </c>
      <c r="R37" s="614" t="s">
        <v>207</v>
      </c>
      <c r="S37" s="574" t="s">
        <v>208</v>
      </c>
      <c r="T37" s="575"/>
      <c r="U37" s="312"/>
      <c r="V37" s="275"/>
    </row>
    <row r="38" spans="1:24" ht="33" customHeight="1">
      <c r="A38" s="607"/>
      <c r="B38" s="507"/>
      <c r="C38" s="507"/>
      <c r="D38" s="507"/>
      <c r="E38" s="507"/>
      <c r="F38" s="507"/>
      <c r="G38" s="507"/>
      <c r="H38" s="507"/>
      <c r="I38" s="507"/>
      <c r="J38" s="507"/>
      <c r="K38" s="507"/>
      <c r="L38" s="507"/>
      <c r="M38" s="507"/>
      <c r="N38" s="507"/>
      <c r="O38" s="507"/>
      <c r="P38" s="507"/>
      <c r="Q38" s="507"/>
      <c r="R38" s="615"/>
      <c r="S38" s="481" t="s">
        <v>114</v>
      </c>
      <c r="T38" s="320" t="s">
        <v>27</v>
      </c>
      <c r="U38" s="7"/>
      <c r="V38" s="7"/>
    </row>
    <row r="39" spans="1:24" ht="12" customHeight="1">
      <c r="A39" s="208" t="s">
        <v>9</v>
      </c>
      <c r="B39" s="231">
        <v>6125</v>
      </c>
      <c r="C39" s="231">
        <v>6625</v>
      </c>
      <c r="D39" s="231">
        <v>6758</v>
      </c>
      <c r="E39" s="319">
        <v>7088</v>
      </c>
      <c r="F39" s="319">
        <v>7591</v>
      </c>
      <c r="G39" s="319">
        <v>8299</v>
      </c>
      <c r="H39" s="319">
        <v>8498</v>
      </c>
      <c r="I39" s="319">
        <v>8886</v>
      </c>
      <c r="J39" s="319">
        <v>9319</v>
      </c>
      <c r="K39" s="319">
        <v>9693</v>
      </c>
      <c r="L39" s="319">
        <v>10159</v>
      </c>
      <c r="M39" s="319">
        <v>10791</v>
      </c>
      <c r="N39" s="319">
        <v>11161</v>
      </c>
      <c r="O39" s="319">
        <v>11477</v>
      </c>
      <c r="P39" s="319">
        <v>11926</v>
      </c>
      <c r="Q39" s="319">
        <v>11879</v>
      </c>
      <c r="R39" s="375">
        <f>Q39/Q$58*100</f>
        <v>9.6271202924038217</v>
      </c>
      <c r="S39" s="319">
        <f>Q39-P39</f>
        <v>-47</v>
      </c>
      <c r="T39" s="343">
        <f>((Q39/P39)-1)*100</f>
        <v>-0.39409693107496091</v>
      </c>
      <c r="U39" s="297"/>
    </row>
    <row r="40" spans="1:24" ht="12" customHeight="1">
      <c r="A40" s="171" t="s">
        <v>10</v>
      </c>
      <c r="B40" s="231">
        <v>2370</v>
      </c>
      <c r="C40" s="231">
        <v>2473</v>
      </c>
      <c r="D40" s="231">
        <v>2511</v>
      </c>
      <c r="E40" s="319">
        <v>2604</v>
      </c>
      <c r="F40" s="319">
        <v>2623</v>
      </c>
      <c r="G40" s="319">
        <v>2732</v>
      </c>
      <c r="H40" s="319">
        <v>2799</v>
      </c>
      <c r="I40" s="319">
        <v>2865</v>
      </c>
      <c r="J40" s="319">
        <v>2906</v>
      </c>
      <c r="K40" s="319">
        <v>2989</v>
      </c>
      <c r="L40" s="319">
        <v>3123</v>
      </c>
      <c r="M40" s="319">
        <v>3218</v>
      </c>
      <c r="N40" s="319">
        <v>3290</v>
      </c>
      <c r="O40" s="319">
        <v>3439</v>
      </c>
      <c r="P40" s="319">
        <v>3537</v>
      </c>
      <c r="Q40" s="319">
        <v>3557</v>
      </c>
      <c r="R40" s="376">
        <f t="shared" ref="R40:R58" si="0">Q40/Q$58*100</f>
        <v>2.8827061941308521</v>
      </c>
      <c r="S40" s="319">
        <f t="shared" ref="S40:S61" si="1">Q40-P40</f>
        <v>20</v>
      </c>
      <c r="T40" s="327">
        <f t="shared" ref="T40:T61" si="2">((Q40/P40)-1)*100</f>
        <v>0.5654509471303415</v>
      </c>
      <c r="U40" s="295"/>
    </row>
    <row r="41" spans="1:24" ht="12" customHeight="1">
      <c r="A41" s="171" t="s">
        <v>23</v>
      </c>
      <c r="B41" s="231">
        <v>1498</v>
      </c>
      <c r="C41" s="231">
        <v>1635</v>
      </c>
      <c r="D41" s="231">
        <v>1654</v>
      </c>
      <c r="E41" s="319">
        <v>1715</v>
      </c>
      <c r="F41" s="319">
        <v>1792</v>
      </c>
      <c r="G41" s="319">
        <v>1844</v>
      </c>
      <c r="H41" s="319">
        <v>1937</v>
      </c>
      <c r="I41" s="319">
        <v>1995</v>
      </c>
      <c r="J41" s="319">
        <v>2037</v>
      </c>
      <c r="K41" s="319">
        <v>2086</v>
      </c>
      <c r="L41" s="319">
        <v>2113</v>
      </c>
      <c r="M41" s="319">
        <v>2160</v>
      </c>
      <c r="N41" s="319">
        <v>2285</v>
      </c>
      <c r="O41" s="319">
        <v>2301</v>
      </c>
      <c r="P41" s="319">
        <v>2345</v>
      </c>
      <c r="Q41" s="319">
        <v>2412</v>
      </c>
      <c r="R41" s="376">
        <f t="shared" si="0"/>
        <v>1.9547616925059363</v>
      </c>
      <c r="S41" s="319">
        <f t="shared" si="1"/>
        <v>67</v>
      </c>
      <c r="T41" s="327">
        <f t="shared" si="2"/>
        <v>2.857142857142847</v>
      </c>
      <c r="U41" s="295"/>
    </row>
    <row r="42" spans="1:24" ht="12" customHeight="1">
      <c r="A42" s="171" t="s">
        <v>11</v>
      </c>
      <c r="B42" s="231">
        <v>11473</v>
      </c>
      <c r="C42" s="231">
        <v>11899</v>
      </c>
      <c r="D42" s="231">
        <v>11940</v>
      </c>
      <c r="E42" s="319">
        <v>12206</v>
      </c>
      <c r="F42" s="319">
        <v>12638</v>
      </c>
      <c r="G42" s="319">
        <v>13223</v>
      </c>
      <c r="H42" s="319">
        <v>13441</v>
      </c>
      <c r="I42" s="319">
        <v>14028</v>
      </c>
      <c r="J42" s="319">
        <v>14560</v>
      </c>
      <c r="K42" s="319">
        <v>14535</v>
      </c>
      <c r="L42" s="319">
        <v>14639</v>
      </c>
      <c r="M42" s="319">
        <v>15037</v>
      </c>
      <c r="N42" s="319">
        <v>15670</v>
      </c>
      <c r="O42" s="319">
        <v>16451</v>
      </c>
      <c r="P42" s="319">
        <v>17431</v>
      </c>
      <c r="Q42" s="319">
        <v>17861</v>
      </c>
      <c r="R42" s="376">
        <f t="shared" si="0"/>
        <v>14.475123793469541</v>
      </c>
      <c r="S42" s="319">
        <f t="shared" si="1"/>
        <v>430</v>
      </c>
      <c r="T42" s="327">
        <f t="shared" si="2"/>
        <v>2.466869370661473</v>
      </c>
      <c r="U42" s="295"/>
    </row>
    <row r="43" spans="1:24" ht="12" customHeight="1">
      <c r="A43" s="171" t="s">
        <v>12</v>
      </c>
      <c r="B43" s="231">
        <v>3223</v>
      </c>
      <c r="C43" s="231">
        <v>3327</v>
      </c>
      <c r="D43" s="231">
        <v>3338</v>
      </c>
      <c r="E43" s="319">
        <v>3436</v>
      </c>
      <c r="F43" s="319">
        <v>3530</v>
      </c>
      <c r="G43" s="319">
        <v>3710</v>
      </c>
      <c r="H43" s="319">
        <v>3812</v>
      </c>
      <c r="I43" s="319">
        <v>3932</v>
      </c>
      <c r="J43" s="319">
        <v>4117</v>
      </c>
      <c r="K43" s="319">
        <v>4212</v>
      </c>
      <c r="L43" s="319">
        <v>4280</v>
      </c>
      <c r="M43" s="319">
        <v>4344</v>
      </c>
      <c r="N43" s="319">
        <v>4493</v>
      </c>
      <c r="O43" s="319">
        <v>4631</v>
      </c>
      <c r="P43" s="319">
        <v>4655</v>
      </c>
      <c r="Q43" s="319">
        <v>4679</v>
      </c>
      <c r="R43" s="376">
        <f t="shared" si="0"/>
        <v>3.7920107625353547</v>
      </c>
      <c r="S43" s="319">
        <f t="shared" si="1"/>
        <v>24</v>
      </c>
      <c r="T43" s="327">
        <f t="shared" si="2"/>
        <v>0.5155746509129866</v>
      </c>
      <c r="U43" s="295"/>
    </row>
    <row r="44" spans="1:24" ht="12" customHeight="1">
      <c r="A44" s="171" t="s">
        <v>13</v>
      </c>
      <c r="B44" s="231">
        <v>1864</v>
      </c>
      <c r="C44" s="231">
        <v>1996</v>
      </c>
      <c r="D44" s="231">
        <v>2022</v>
      </c>
      <c r="E44" s="319">
        <v>2076</v>
      </c>
      <c r="F44" s="319">
        <v>2114</v>
      </c>
      <c r="G44" s="319">
        <v>2219</v>
      </c>
      <c r="H44" s="319">
        <v>2314</v>
      </c>
      <c r="I44" s="319">
        <v>2287</v>
      </c>
      <c r="J44" s="319">
        <v>2363</v>
      </c>
      <c r="K44" s="319">
        <v>2482</v>
      </c>
      <c r="L44" s="319">
        <v>2621</v>
      </c>
      <c r="M44" s="319">
        <v>2735</v>
      </c>
      <c r="N44" s="319">
        <v>2774</v>
      </c>
      <c r="O44" s="319">
        <v>2960</v>
      </c>
      <c r="P44" s="319">
        <v>3100</v>
      </c>
      <c r="Q44" s="319">
        <v>3159</v>
      </c>
      <c r="R44" s="376">
        <f t="shared" si="0"/>
        <v>2.5601543062297898</v>
      </c>
      <c r="S44" s="319">
        <f t="shared" si="1"/>
        <v>59</v>
      </c>
      <c r="T44" s="327">
        <f t="shared" si="2"/>
        <v>1.9032258064516139</v>
      </c>
      <c r="U44" s="295"/>
      <c r="W44" s="495"/>
    </row>
    <row r="45" spans="1:24" ht="12" customHeight="1">
      <c r="A45" s="171" t="s">
        <v>14</v>
      </c>
      <c r="B45" s="231">
        <v>4184</v>
      </c>
      <c r="C45" s="231">
        <v>4411</v>
      </c>
      <c r="D45" s="231">
        <v>4335</v>
      </c>
      <c r="E45" s="319">
        <v>4537</v>
      </c>
      <c r="F45" s="319">
        <v>4623</v>
      </c>
      <c r="G45" s="319">
        <v>4838</v>
      </c>
      <c r="H45" s="319">
        <v>4978</v>
      </c>
      <c r="I45" s="319">
        <v>5104</v>
      </c>
      <c r="J45" s="319">
        <v>5328</v>
      </c>
      <c r="K45" s="319">
        <v>5507</v>
      </c>
      <c r="L45" s="319">
        <v>5669</v>
      </c>
      <c r="M45" s="319">
        <v>5835</v>
      </c>
      <c r="N45" s="319">
        <v>6032</v>
      </c>
      <c r="O45" s="319">
        <v>6175</v>
      </c>
      <c r="P45" s="319">
        <v>6324</v>
      </c>
      <c r="Q45" s="319">
        <v>6512</v>
      </c>
      <c r="R45" s="376">
        <f t="shared" si="0"/>
        <v>5.2775323970143688</v>
      </c>
      <c r="S45" s="319">
        <f t="shared" si="1"/>
        <v>188</v>
      </c>
      <c r="T45" s="327">
        <f t="shared" si="2"/>
        <v>2.9728020240354258</v>
      </c>
      <c r="U45" s="295"/>
    </row>
    <row r="46" spans="1:24" ht="12" customHeight="1">
      <c r="A46" s="171" t="s">
        <v>15</v>
      </c>
      <c r="B46" s="231">
        <v>1472</v>
      </c>
      <c r="C46" s="231">
        <v>1409</v>
      </c>
      <c r="D46" s="231">
        <v>1449</v>
      </c>
      <c r="E46" s="319">
        <v>1490</v>
      </c>
      <c r="F46" s="319">
        <v>1546</v>
      </c>
      <c r="G46" s="319">
        <v>1605</v>
      </c>
      <c r="H46" s="319">
        <v>1664</v>
      </c>
      <c r="I46" s="319">
        <v>1826</v>
      </c>
      <c r="J46" s="319">
        <v>1928</v>
      </c>
      <c r="K46" s="319">
        <v>2083</v>
      </c>
      <c r="L46" s="319">
        <v>2158</v>
      </c>
      <c r="M46" s="319">
        <v>2263</v>
      </c>
      <c r="N46" s="319">
        <v>2362</v>
      </c>
      <c r="O46" s="319">
        <v>2445</v>
      </c>
      <c r="P46" s="319">
        <v>2570</v>
      </c>
      <c r="Q46" s="319">
        <v>2670</v>
      </c>
      <c r="R46" s="376">
        <f t="shared" si="0"/>
        <v>2.163853117326223</v>
      </c>
      <c r="S46" s="319">
        <f t="shared" si="1"/>
        <v>100</v>
      </c>
      <c r="T46" s="327">
        <f t="shared" si="2"/>
        <v>3.8910505836575959</v>
      </c>
      <c r="U46" s="295"/>
      <c r="X46" s="495"/>
    </row>
    <row r="47" spans="1:24" ht="12" customHeight="1">
      <c r="A47" s="171" t="s">
        <v>5</v>
      </c>
      <c r="B47" s="231">
        <v>7515</v>
      </c>
      <c r="C47" s="231">
        <v>7663</v>
      </c>
      <c r="D47" s="231">
        <v>7646</v>
      </c>
      <c r="E47" s="319">
        <v>7739</v>
      </c>
      <c r="F47" s="319">
        <v>7911</v>
      </c>
      <c r="G47" s="319">
        <v>8165</v>
      </c>
      <c r="H47" s="319">
        <v>8332</v>
      </c>
      <c r="I47" s="319">
        <v>8693</v>
      </c>
      <c r="J47" s="319">
        <v>9038</v>
      </c>
      <c r="K47" s="319">
        <v>9112</v>
      </c>
      <c r="L47" s="319">
        <v>9285</v>
      </c>
      <c r="M47" s="319">
        <v>9412</v>
      </c>
      <c r="N47" s="319">
        <v>9676</v>
      </c>
      <c r="O47" s="319">
        <v>9948</v>
      </c>
      <c r="P47" s="319">
        <v>10137</v>
      </c>
      <c r="Q47" s="319">
        <v>10214</v>
      </c>
      <c r="R47" s="376">
        <f t="shared" si="0"/>
        <v>8.2777512136217393</v>
      </c>
      <c r="S47" s="319">
        <f t="shared" si="1"/>
        <v>77</v>
      </c>
      <c r="T47" s="327">
        <f t="shared" si="2"/>
        <v>0.7595935681167898</v>
      </c>
      <c r="U47" s="295"/>
    </row>
    <row r="48" spans="1:24" ht="12" customHeight="1">
      <c r="A48" s="171" t="s">
        <v>16</v>
      </c>
      <c r="B48" s="231">
        <v>2868</v>
      </c>
      <c r="C48" s="231">
        <v>2942</v>
      </c>
      <c r="D48" s="231">
        <v>3041</v>
      </c>
      <c r="E48" s="319">
        <v>3217</v>
      </c>
      <c r="F48" s="319">
        <v>3351</v>
      </c>
      <c r="G48" s="319">
        <v>3570</v>
      </c>
      <c r="H48" s="319">
        <v>3712</v>
      </c>
      <c r="I48" s="319">
        <v>3902</v>
      </c>
      <c r="J48" s="319">
        <v>4075</v>
      </c>
      <c r="K48" s="319">
        <v>4269</v>
      </c>
      <c r="L48" s="319">
        <v>4454</v>
      </c>
      <c r="M48" s="319">
        <v>4677</v>
      </c>
      <c r="N48" s="319">
        <v>4770</v>
      </c>
      <c r="O48" s="319">
        <v>5033</v>
      </c>
      <c r="P48" s="319">
        <v>5216</v>
      </c>
      <c r="Q48" s="319">
        <v>5355</v>
      </c>
      <c r="R48" s="376">
        <f t="shared" si="0"/>
        <v>4.3398627128396727</v>
      </c>
      <c r="S48" s="319">
        <f t="shared" si="1"/>
        <v>139</v>
      </c>
      <c r="T48" s="327">
        <f t="shared" si="2"/>
        <v>2.6648773006134885</v>
      </c>
      <c r="U48" s="295"/>
    </row>
    <row r="49" spans="1:21" ht="12" customHeight="1">
      <c r="A49" s="171" t="s">
        <v>17</v>
      </c>
      <c r="B49" s="231">
        <v>1329</v>
      </c>
      <c r="C49" s="231">
        <v>1403</v>
      </c>
      <c r="D49" s="231">
        <v>1462</v>
      </c>
      <c r="E49" s="319">
        <v>1504</v>
      </c>
      <c r="F49" s="319">
        <v>1578</v>
      </c>
      <c r="G49" s="319">
        <v>1694</v>
      </c>
      <c r="H49" s="319">
        <v>1763</v>
      </c>
      <c r="I49" s="319">
        <v>1840</v>
      </c>
      <c r="J49" s="319">
        <v>1891</v>
      </c>
      <c r="K49" s="319">
        <v>1957</v>
      </c>
      <c r="L49" s="319">
        <v>2050</v>
      </c>
      <c r="M49" s="319">
        <v>2075</v>
      </c>
      <c r="N49" s="319">
        <v>2168</v>
      </c>
      <c r="O49" s="319">
        <v>2307</v>
      </c>
      <c r="P49" s="319">
        <v>2397</v>
      </c>
      <c r="Q49" s="319">
        <v>2536</v>
      </c>
      <c r="R49" s="376">
        <f t="shared" si="0"/>
        <v>2.0552552455203377</v>
      </c>
      <c r="S49" s="319">
        <f t="shared" si="1"/>
        <v>139</v>
      </c>
      <c r="T49" s="327">
        <f t="shared" si="2"/>
        <v>5.7989153108051639</v>
      </c>
      <c r="U49" s="295"/>
    </row>
    <row r="50" spans="1:21" ht="12" customHeight="1">
      <c r="A50" s="171" t="s">
        <v>24</v>
      </c>
      <c r="B50" s="231">
        <v>4061</v>
      </c>
      <c r="C50" s="231">
        <v>4485</v>
      </c>
      <c r="D50" s="231">
        <v>4583</v>
      </c>
      <c r="E50" s="319">
        <v>4753</v>
      </c>
      <c r="F50" s="319">
        <v>5099</v>
      </c>
      <c r="G50" s="319">
        <v>5410</v>
      </c>
      <c r="H50" s="319">
        <v>5478</v>
      </c>
      <c r="I50" s="319">
        <v>5645</v>
      </c>
      <c r="J50" s="319">
        <v>5879</v>
      </c>
      <c r="K50" s="319">
        <v>6024</v>
      </c>
      <c r="L50" s="319">
        <v>6224</v>
      </c>
      <c r="M50" s="319">
        <v>6475</v>
      </c>
      <c r="N50" s="319">
        <v>6690</v>
      </c>
      <c r="O50" s="319">
        <v>6747</v>
      </c>
      <c r="P50" s="319">
        <v>6966</v>
      </c>
      <c r="Q50" s="319">
        <v>7102</v>
      </c>
      <c r="R50" s="376">
        <f t="shared" si="0"/>
        <v>5.7556872057119239</v>
      </c>
      <c r="S50" s="319">
        <f t="shared" si="1"/>
        <v>136</v>
      </c>
      <c r="T50" s="327">
        <f t="shared" si="2"/>
        <v>1.9523399368360561</v>
      </c>
      <c r="U50" s="295"/>
    </row>
    <row r="51" spans="1:21" ht="12" customHeight="1">
      <c r="A51" s="171" t="s">
        <v>28</v>
      </c>
      <c r="B51" s="231">
        <v>3821</v>
      </c>
      <c r="C51" s="231">
        <v>3942</v>
      </c>
      <c r="D51" s="231">
        <v>3937</v>
      </c>
      <c r="E51" s="319">
        <v>4034</v>
      </c>
      <c r="F51" s="319">
        <v>4124</v>
      </c>
      <c r="G51" s="319">
        <v>4332</v>
      </c>
      <c r="H51" s="319">
        <v>4373</v>
      </c>
      <c r="I51" s="319">
        <v>4476</v>
      </c>
      <c r="J51" s="319">
        <v>4687</v>
      </c>
      <c r="K51" s="319">
        <v>4822</v>
      </c>
      <c r="L51" s="319">
        <v>4873</v>
      </c>
      <c r="M51" s="319">
        <v>5117</v>
      </c>
      <c r="N51" s="319">
        <v>5315</v>
      </c>
      <c r="O51" s="319">
        <v>5486</v>
      </c>
      <c r="P51" s="319">
        <v>5665</v>
      </c>
      <c r="Q51" s="319">
        <v>5692</v>
      </c>
      <c r="R51" s="376">
        <f t="shared" si="0"/>
        <v>4.6129782561126831</v>
      </c>
      <c r="S51" s="319">
        <f t="shared" si="1"/>
        <v>27</v>
      </c>
      <c r="T51" s="327">
        <f t="shared" si="2"/>
        <v>0.47661076787290924</v>
      </c>
      <c r="U51" s="295"/>
    </row>
    <row r="52" spans="1:21" ht="12" customHeight="1">
      <c r="A52" s="171" t="s">
        <v>42</v>
      </c>
      <c r="B52" s="231">
        <v>2105</v>
      </c>
      <c r="C52" s="231">
        <v>1932</v>
      </c>
      <c r="D52" s="231">
        <v>1997</v>
      </c>
      <c r="E52" s="319">
        <v>2139</v>
      </c>
      <c r="F52" s="319">
        <v>2102</v>
      </c>
      <c r="G52" s="319">
        <v>2143</v>
      </c>
      <c r="H52" s="319">
        <v>2117</v>
      </c>
      <c r="I52" s="319">
        <v>2169</v>
      </c>
      <c r="J52" s="319">
        <v>2229</v>
      </c>
      <c r="K52" s="319">
        <v>2278</v>
      </c>
      <c r="L52" s="319">
        <v>2402</v>
      </c>
      <c r="M52" s="319">
        <v>2359</v>
      </c>
      <c r="N52" s="319">
        <v>2527</v>
      </c>
      <c r="O52" s="319">
        <v>2632</v>
      </c>
      <c r="P52" s="319">
        <v>2823</v>
      </c>
      <c r="Q52" s="319">
        <v>3009</v>
      </c>
      <c r="R52" s="376">
        <f t="shared" si="0"/>
        <v>2.4385895243575302</v>
      </c>
      <c r="S52" s="319">
        <f t="shared" si="1"/>
        <v>186</v>
      </c>
      <c r="T52" s="327">
        <f t="shared" si="2"/>
        <v>6.5887353878852251</v>
      </c>
      <c r="U52" s="295"/>
    </row>
    <row r="53" spans="1:21" ht="12" customHeight="1">
      <c r="A53" s="171" t="s">
        <v>18</v>
      </c>
      <c r="B53" s="231">
        <v>7512</v>
      </c>
      <c r="C53" s="231">
        <v>8371</v>
      </c>
      <c r="D53" s="231">
        <v>8483</v>
      </c>
      <c r="E53" s="319">
        <v>8800</v>
      </c>
      <c r="F53" s="319">
        <v>9230</v>
      </c>
      <c r="G53" s="319">
        <v>10021</v>
      </c>
      <c r="H53" s="319">
        <v>10172</v>
      </c>
      <c r="I53" s="319">
        <v>10301</v>
      </c>
      <c r="J53" s="319">
        <v>10730</v>
      </c>
      <c r="K53" s="319">
        <v>10879</v>
      </c>
      <c r="L53" s="319">
        <v>11162</v>
      </c>
      <c r="M53" s="319">
        <v>11392</v>
      </c>
      <c r="N53" s="319">
        <v>11888</v>
      </c>
      <c r="O53" s="319">
        <v>12140</v>
      </c>
      <c r="P53" s="319">
        <v>12455</v>
      </c>
      <c r="Q53" s="319">
        <v>12132</v>
      </c>
      <c r="R53" s="376">
        <f t="shared" si="0"/>
        <v>9.8321595578283674</v>
      </c>
      <c r="S53" s="319">
        <f t="shared" si="1"/>
        <v>-323</v>
      </c>
      <c r="T53" s="327">
        <f t="shared" si="2"/>
        <v>-2.5933360096346836</v>
      </c>
      <c r="U53" s="295"/>
    </row>
    <row r="54" spans="1:21" ht="12" customHeight="1">
      <c r="A54" s="171" t="s">
        <v>19</v>
      </c>
      <c r="B54" s="231">
        <v>9159</v>
      </c>
      <c r="C54" s="231">
        <v>9305</v>
      </c>
      <c r="D54" s="231">
        <v>9404</v>
      </c>
      <c r="E54" s="319">
        <v>9551</v>
      </c>
      <c r="F54" s="319">
        <v>9557</v>
      </c>
      <c r="G54" s="319">
        <v>9862</v>
      </c>
      <c r="H54" s="319">
        <v>9988</v>
      </c>
      <c r="I54" s="319">
        <v>10112</v>
      </c>
      <c r="J54" s="319">
        <v>10277</v>
      </c>
      <c r="K54" s="319">
        <v>10441</v>
      </c>
      <c r="L54" s="319">
        <v>10691</v>
      </c>
      <c r="M54" s="319">
        <v>10948</v>
      </c>
      <c r="N54" s="319">
        <v>11344</v>
      </c>
      <c r="O54" s="319">
        <v>11650</v>
      </c>
      <c r="P54" s="319">
        <v>11824</v>
      </c>
      <c r="Q54" s="319">
        <v>12024</v>
      </c>
      <c r="R54" s="376">
        <f t="shared" si="0"/>
        <v>9.7446329148803397</v>
      </c>
      <c r="S54" s="319">
        <f t="shared" si="1"/>
        <v>200</v>
      </c>
      <c r="T54" s="327">
        <f t="shared" si="2"/>
        <v>1.6914749661705031</v>
      </c>
      <c r="U54" s="295"/>
    </row>
    <row r="55" spans="1:21" ht="12" customHeight="1">
      <c r="A55" s="171" t="s">
        <v>20</v>
      </c>
      <c r="B55" s="231">
        <v>2207</v>
      </c>
      <c r="C55" s="231">
        <v>2239</v>
      </c>
      <c r="D55" s="231">
        <v>2264</v>
      </c>
      <c r="E55" s="319">
        <v>2259</v>
      </c>
      <c r="F55" s="319">
        <v>2297</v>
      </c>
      <c r="G55" s="319">
        <v>2348</v>
      </c>
      <c r="H55" s="319">
        <v>2403</v>
      </c>
      <c r="I55" s="319">
        <v>2427</v>
      </c>
      <c r="J55" s="319">
        <v>2454</v>
      </c>
      <c r="K55" s="319">
        <v>2506</v>
      </c>
      <c r="L55" s="319">
        <v>2578</v>
      </c>
      <c r="M55" s="319">
        <v>2623</v>
      </c>
      <c r="N55" s="319">
        <v>2713</v>
      </c>
      <c r="O55" s="319">
        <v>2797</v>
      </c>
      <c r="P55" s="319">
        <v>2816</v>
      </c>
      <c r="Q55" s="319">
        <v>2895</v>
      </c>
      <c r="R55" s="376">
        <f t="shared" si="0"/>
        <v>2.3462002901346128</v>
      </c>
      <c r="S55" s="319">
        <f t="shared" si="1"/>
        <v>79</v>
      </c>
      <c r="T55" s="327">
        <f t="shared" si="2"/>
        <v>2.8053977272727293</v>
      </c>
      <c r="U55" s="295"/>
    </row>
    <row r="56" spans="1:21" ht="12" customHeight="1">
      <c r="A56" s="208" t="s">
        <v>40</v>
      </c>
      <c r="B56" s="231">
        <v>3724</v>
      </c>
      <c r="C56" s="231">
        <v>3806</v>
      </c>
      <c r="D56" s="231">
        <v>3893</v>
      </c>
      <c r="E56" s="319">
        <v>3956</v>
      </c>
      <c r="F56" s="319">
        <v>4042</v>
      </c>
      <c r="G56" s="319">
        <v>4183</v>
      </c>
      <c r="H56" s="319">
        <v>4266</v>
      </c>
      <c r="I56" s="319">
        <v>4363</v>
      </c>
      <c r="J56" s="319">
        <v>4458</v>
      </c>
      <c r="K56" s="319">
        <v>4537</v>
      </c>
      <c r="L56" s="319">
        <v>4767</v>
      </c>
      <c r="M56" s="319">
        <v>4854</v>
      </c>
      <c r="N56" s="319">
        <v>5024</v>
      </c>
      <c r="O56" s="319">
        <v>5101</v>
      </c>
      <c r="P56" s="319">
        <v>5138</v>
      </c>
      <c r="Q56" s="319">
        <v>5197</v>
      </c>
      <c r="R56" s="472">
        <f t="shared" si="0"/>
        <v>4.2118144759342249</v>
      </c>
      <c r="S56" s="319">
        <f t="shared" si="1"/>
        <v>59</v>
      </c>
      <c r="T56" s="327">
        <f t="shared" si="2"/>
        <v>1.1483067341377939</v>
      </c>
      <c r="U56" s="295"/>
    </row>
    <row r="57" spans="1:21" ht="12" customHeight="1">
      <c r="A57" s="208" t="s">
        <v>41</v>
      </c>
      <c r="B57" s="231">
        <v>3322</v>
      </c>
      <c r="C57" s="231">
        <v>3408</v>
      </c>
      <c r="D57" s="231">
        <v>3459</v>
      </c>
      <c r="E57" s="319">
        <v>3526</v>
      </c>
      <c r="F57" s="319">
        <v>3618</v>
      </c>
      <c r="G57" s="319">
        <v>3726</v>
      </c>
      <c r="H57" s="319">
        <v>3825</v>
      </c>
      <c r="I57" s="319">
        <v>3921</v>
      </c>
      <c r="J57" s="319">
        <v>4019</v>
      </c>
      <c r="K57" s="319">
        <v>4075</v>
      </c>
      <c r="L57" s="319">
        <v>4136</v>
      </c>
      <c r="M57" s="319">
        <v>4177</v>
      </c>
      <c r="N57" s="319">
        <v>4300</v>
      </c>
      <c r="O57" s="319">
        <v>4423</v>
      </c>
      <c r="P57" s="319">
        <v>4460</v>
      </c>
      <c r="Q57" s="319">
        <v>4506</v>
      </c>
      <c r="R57" s="472">
        <f t="shared" si="0"/>
        <v>3.6518060474426823</v>
      </c>
      <c r="S57" s="319">
        <f t="shared" si="1"/>
        <v>46</v>
      </c>
      <c r="T57" s="327">
        <f t="shared" si="2"/>
        <v>1.0313901345291532</v>
      </c>
      <c r="U57" s="295"/>
    </row>
    <row r="58" spans="1:21" s="11" customFormat="1" ht="15" customHeight="1">
      <c r="A58" s="246" t="s">
        <v>21</v>
      </c>
      <c r="B58" s="234">
        <v>79832</v>
      </c>
      <c r="C58" s="234">
        <v>83271</v>
      </c>
      <c r="D58" s="234">
        <v>84176</v>
      </c>
      <c r="E58" s="234">
        <v>86630</v>
      </c>
      <c r="F58" s="234">
        <v>89366</v>
      </c>
      <c r="G58" s="234">
        <v>93924</v>
      </c>
      <c r="H58" s="234">
        <v>95872</v>
      </c>
      <c r="I58" s="234">
        <v>98772</v>
      </c>
      <c r="J58" s="234">
        <v>102295</v>
      </c>
      <c r="K58" s="234">
        <v>104487</v>
      </c>
      <c r="L58" s="234">
        <v>107384</v>
      </c>
      <c r="M58" s="234">
        <f>SUM(M39:M57)</f>
        <v>110492</v>
      </c>
      <c r="N58" s="234">
        <v>114482</v>
      </c>
      <c r="O58" s="234">
        <v>118143</v>
      </c>
      <c r="P58" s="234">
        <v>121785</v>
      </c>
      <c r="Q58" s="234">
        <v>123391</v>
      </c>
      <c r="R58" s="473">
        <f t="shared" si="0"/>
        <v>100</v>
      </c>
      <c r="S58" s="234">
        <f t="shared" si="1"/>
        <v>1606</v>
      </c>
      <c r="T58" s="328">
        <f t="shared" si="2"/>
        <v>1.3187174118323375</v>
      </c>
      <c r="U58" s="295"/>
    </row>
    <row r="59" spans="1:21" s="11" customFormat="1" ht="15" customHeight="1">
      <c r="A59" s="246" t="s">
        <v>38</v>
      </c>
      <c r="B59" s="234">
        <v>561603</v>
      </c>
      <c r="C59" s="234">
        <v>572813</v>
      </c>
      <c r="D59" s="234">
        <v>579984</v>
      </c>
      <c r="E59" s="234">
        <v>590763</v>
      </c>
      <c r="F59" s="234">
        <v>600722</v>
      </c>
      <c r="G59" s="245">
        <v>609355</v>
      </c>
      <c r="H59" s="245">
        <v>616289</v>
      </c>
      <c r="I59" s="245">
        <v>625098</v>
      </c>
      <c r="J59" s="245">
        <v>635507</v>
      </c>
      <c r="K59" s="245">
        <v>649565</v>
      </c>
      <c r="L59" s="245">
        <v>667232</v>
      </c>
      <c r="M59" s="245">
        <v>682436</v>
      </c>
      <c r="N59" s="245">
        <v>703409</v>
      </c>
      <c r="O59" s="245">
        <v>730228</v>
      </c>
      <c r="P59" s="245">
        <v>760688</v>
      </c>
      <c r="Q59" s="245">
        <v>779249</v>
      </c>
      <c r="R59" s="474"/>
      <c r="S59" s="234">
        <f t="shared" si="1"/>
        <v>18561</v>
      </c>
      <c r="T59" s="328">
        <f t="shared" si="2"/>
        <v>2.4400279746755515</v>
      </c>
      <c r="U59" s="295"/>
    </row>
    <row r="60" spans="1:21" s="11" customFormat="1" ht="15" customHeight="1">
      <c r="A60" s="246" t="s">
        <v>39</v>
      </c>
      <c r="B60" s="234">
        <v>255816</v>
      </c>
      <c r="C60" s="234">
        <v>259799</v>
      </c>
      <c r="D60" s="234">
        <v>261786</v>
      </c>
      <c r="E60" s="234">
        <v>265782</v>
      </c>
      <c r="F60" s="234">
        <v>269984</v>
      </c>
      <c r="G60" s="245">
        <v>275192</v>
      </c>
      <c r="H60" s="245">
        <v>278871</v>
      </c>
      <c r="I60" s="245">
        <v>282649</v>
      </c>
      <c r="J60" s="245">
        <v>284831</v>
      </c>
      <c r="K60" s="245">
        <v>293067</v>
      </c>
      <c r="L60" s="245">
        <v>300745</v>
      </c>
      <c r="M60" s="245">
        <v>306516</v>
      </c>
      <c r="N60" s="245">
        <v>313516</v>
      </c>
      <c r="O60" s="245">
        <v>321969</v>
      </c>
      <c r="P60" s="245">
        <v>332386</v>
      </c>
      <c r="Q60" s="245">
        <v>338640</v>
      </c>
      <c r="R60" s="474"/>
      <c r="S60" s="234">
        <f t="shared" si="1"/>
        <v>6254</v>
      </c>
      <c r="T60" s="328">
        <f t="shared" si="2"/>
        <v>1.8815473575902741</v>
      </c>
      <c r="U60" s="295"/>
    </row>
    <row r="61" spans="1:21" s="11" customFormat="1" ht="15" customHeight="1">
      <c r="A61" s="246" t="s">
        <v>71</v>
      </c>
      <c r="B61" s="234">
        <v>897251</v>
      </c>
      <c r="C61" s="234">
        <v>915883</v>
      </c>
      <c r="D61" s="234">
        <v>925946</v>
      </c>
      <c r="E61" s="234">
        <v>943175</v>
      </c>
      <c r="F61" s="234">
        <v>960072</v>
      </c>
      <c r="G61" s="228">
        <v>978471</v>
      </c>
      <c r="H61" s="228">
        <v>991032</v>
      </c>
      <c r="I61" s="228">
        <v>1006519</v>
      </c>
      <c r="J61" s="228">
        <v>1025266</v>
      </c>
      <c r="K61" s="228">
        <v>1047119</v>
      </c>
      <c r="L61" s="228">
        <v>1075361</v>
      </c>
      <c r="M61" s="228">
        <v>1099444</v>
      </c>
      <c r="N61" s="228">
        <f>SUM(N58:N60)</f>
        <v>1131407</v>
      </c>
      <c r="O61" s="228">
        <f>SUM(O58:O60)</f>
        <v>1170340</v>
      </c>
      <c r="P61" s="228">
        <f>SUM(P58:P60)</f>
        <v>1214859</v>
      </c>
      <c r="Q61" s="228">
        <f>SUM(Q58:Q60)</f>
        <v>1241280</v>
      </c>
      <c r="R61" s="475"/>
      <c r="S61" s="234">
        <f t="shared" si="1"/>
        <v>26421</v>
      </c>
      <c r="T61" s="328">
        <f t="shared" si="2"/>
        <v>2.1748202877864831</v>
      </c>
      <c r="U61" s="295"/>
    </row>
    <row r="62" spans="1:21" s="17" customFormat="1" ht="15" customHeight="1">
      <c r="A62" s="272" t="s">
        <v>121</v>
      </c>
      <c r="B62" s="273">
        <v>8.897398832656636</v>
      </c>
      <c r="C62" s="273">
        <v>9.0918818233333294</v>
      </c>
      <c r="D62" s="273">
        <v>9.0908109112194442</v>
      </c>
      <c r="E62" s="273">
        <v>9.184933866991809</v>
      </c>
      <c r="F62" s="273">
        <v>9.308260213817297</v>
      </c>
      <c r="G62" s="273">
        <v>9.5990581223153271</v>
      </c>
      <c r="H62" s="273">
        <v>9.6739560377465104</v>
      </c>
      <c r="I62" s="273">
        <v>9.813227569474595</v>
      </c>
      <c r="J62" s="273">
        <v>9.9774107402371683</v>
      </c>
      <c r="K62" s="273">
        <v>9.9785220208973389</v>
      </c>
      <c r="L62" s="273">
        <v>9.9858559125726156</v>
      </c>
      <c r="M62" s="273">
        <f>M58/M61*100</f>
        <v>10.049806993353004</v>
      </c>
      <c r="N62" s="273">
        <f t="shared" ref="N62:Q62" si="3">N58/N61*100</f>
        <v>10.118551502686477</v>
      </c>
      <c r="O62" s="273">
        <f t="shared" si="3"/>
        <v>10.0947587880445</v>
      </c>
      <c r="P62" s="273">
        <f t="shared" si="3"/>
        <v>10.024620141102794</v>
      </c>
      <c r="Q62" s="273">
        <f t="shared" si="3"/>
        <v>9.9406258056200052</v>
      </c>
      <c r="R62" s="277"/>
      <c r="S62" s="273"/>
      <c r="T62" s="274"/>
      <c r="U62" s="296"/>
    </row>
    <row r="63" spans="1:21" s="17" customFormat="1" ht="9" customHeight="1">
      <c r="A63" s="15"/>
      <c r="B63" s="16"/>
      <c r="C63" s="16"/>
      <c r="D63" s="16"/>
      <c r="E63" s="16"/>
      <c r="F63" s="16"/>
      <c r="G63" s="16"/>
      <c r="I63" s="16"/>
      <c r="J63" s="16"/>
      <c r="K63" s="16"/>
      <c r="L63" s="16"/>
      <c r="M63" s="16"/>
      <c r="O63" s="16"/>
      <c r="P63" s="16"/>
    </row>
    <row r="64" spans="1:21" s="114" customFormat="1" ht="9" customHeight="1">
      <c r="A64" s="114" t="s">
        <v>32</v>
      </c>
    </row>
    <row r="65" spans="1:14" s="114" customFormat="1" ht="9" customHeight="1">
      <c r="A65" s="69" t="s">
        <v>162</v>
      </c>
    </row>
    <row r="66" spans="1:14" ht="12" customHeight="1"/>
    <row r="67" spans="1:14">
      <c r="B67" s="41"/>
      <c r="C67" s="41"/>
      <c r="D67" s="41"/>
      <c r="E67" s="41"/>
      <c r="F67" s="41"/>
      <c r="G67" s="41"/>
      <c r="H67" s="41"/>
      <c r="I67" s="41"/>
      <c r="J67" s="41"/>
      <c r="K67" s="41"/>
      <c r="L67" s="41"/>
      <c r="M67" s="41"/>
      <c r="N67" s="41"/>
    </row>
  </sheetData>
  <mergeCells count="37">
    <mergeCell ref="S37:T37"/>
    <mergeCell ref="O7:O8"/>
    <mergeCell ref="P7:P8"/>
    <mergeCell ref="N7:N8"/>
    <mergeCell ref="M37:M38"/>
    <mergeCell ref="R37:R38"/>
    <mergeCell ref="Q37:Q38"/>
    <mergeCell ref="R7:R8"/>
    <mergeCell ref="P37:P38"/>
    <mergeCell ref="Q7:Q8"/>
    <mergeCell ref="N37:N38"/>
    <mergeCell ref="O37:O38"/>
    <mergeCell ref="A7:A8"/>
    <mergeCell ref="A37:A38"/>
    <mergeCell ref="B7:B8"/>
    <mergeCell ref="C7:C8"/>
    <mergeCell ref="B37:B38"/>
    <mergeCell ref="C37:C38"/>
    <mergeCell ref="D37:D38"/>
    <mergeCell ref="E37:E38"/>
    <mergeCell ref="D7:D8"/>
    <mergeCell ref="E7:E8"/>
    <mergeCell ref="F7:F8"/>
    <mergeCell ref="G7:G8"/>
    <mergeCell ref="K37:K38"/>
    <mergeCell ref="F37:F38"/>
    <mergeCell ref="M7:M8"/>
    <mergeCell ref="G37:G38"/>
    <mergeCell ref="I7:I8"/>
    <mergeCell ref="J7:J8"/>
    <mergeCell ref="L37:L38"/>
    <mergeCell ref="H7:H8"/>
    <mergeCell ref="I37:I38"/>
    <mergeCell ref="K7:K8"/>
    <mergeCell ref="L7:L8"/>
    <mergeCell ref="H37:H38"/>
    <mergeCell ref="J37:J38"/>
  </mergeCells>
  <phoneticPr fontId="6" type="noConversion"/>
  <hyperlinks>
    <hyperlink ref="R1" location="F!A1" display="Retour au menu" xr:uid="{35D3050F-0845-45DA-8A12-F511E4631C60}"/>
  </hyperlinks>
  <pageMargins left="0.7" right="0.7" top="0.75" bottom="0.75" header="0.3" footer="0.3"/>
  <pageSetup paperSize="9" scale="75" fitToHeight="2" orientation="landscape" r:id="rId1"/>
  <headerFooter alignWithMargins="0">
    <oddFooter>&amp;L&amp;8&amp;K002060Le marché du travail bruxellois : Données statistiques - Caractéristiques des communes de la Région bruxelloise
Elaboration : view.brussels, www.actiris.be&amp;R&amp;8F &amp;P</oddFooter>
  </headerFooter>
  <rowBreaks count="1" manualBreakCount="1">
    <brk id="35"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24"/>
  <sheetViews>
    <sheetView showGridLines="0" zoomScaleNormal="100" zoomScaleSheetLayoutView="80" workbookViewId="0"/>
  </sheetViews>
  <sheetFormatPr baseColWidth="10" defaultColWidth="11.44140625" defaultRowHeight="13.2"/>
  <cols>
    <col min="1" max="1" width="23.6640625" style="71" customWidth="1"/>
    <col min="2" max="7" width="9" style="71" customWidth="1"/>
    <col min="8" max="8" width="9.44140625" style="71" customWidth="1"/>
    <col min="9" max="12" width="9" style="71" customWidth="1"/>
    <col min="13" max="13" width="9.88671875" style="71" customWidth="1"/>
    <col min="14" max="15" width="9.109375" style="71" customWidth="1"/>
    <col min="16" max="16" width="9.44140625" style="71" customWidth="1"/>
    <col min="17" max="16384" width="11.44140625" style="71"/>
  </cols>
  <sheetData>
    <row r="1" spans="1:18" ht="22.8">
      <c r="A1" s="70" t="s">
        <v>109</v>
      </c>
      <c r="B1" s="59"/>
      <c r="C1" s="63"/>
      <c r="D1" s="63"/>
      <c r="E1" s="63"/>
      <c r="F1" s="63"/>
      <c r="G1" s="63"/>
      <c r="H1" s="63"/>
      <c r="I1" s="63"/>
      <c r="J1" s="55"/>
      <c r="K1" s="55"/>
      <c r="L1" s="55"/>
      <c r="P1" s="68" t="s">
        <v>107</v>
      </c>
    </row>
    <row r="2" spans="1:18" s="80" customFormat="1" ht="3" customHeight="1">
      <c r="A2" s="79"/>
      <c r="O2" s="443"/>
    </row>
    <row r="3" spans="1:18" s="80" customFormat="1" ht="15.75" customHeight="1">
      <c r="A3" s="81" t="s">
        <v>110</v>
      </c>
      <c r="O3" s="443"/>
    </row>
    <row r="4" spans="1:18" s="80" customFormat="1" ht="3" customHeight="1">
      <c r="A4" s="81"/>
      <c r="O4" s="443"/>
    </row>
    <row r="5" spans="1:18" s="31" customFormat="1" ht="19.5" customHeight="1">
      <c r="A5" s="66" t="s">
        <v>180</v>
      </c>
      <c r="B5" s="67"/>
      <c r="C5" s="67"/>
      <c r="D5" s="67"/>
      <c r="E5" s="67"/>
      <c r="F5" s="67"/>
      <c r="G5" s="67"/>
      <c r="H5" s="67"/>
      <c r="I5" s="67"/>
      <c r="J5" s="67"/>
      <c r="K5" s="67"/>
      <c r="L5" s="67"/>
      <c r="M5" s="67"/>
      <c r="N5" s="67"/>
      <c r="O5" s="67"/>
      <c r="P5" s="67"/>
    </row>
    <row r="6" spans="1:18" s="31" customFormat="1" ht="6" customHeight="1">
      <c r="A6" s="42"/>
    </row>
    <row r="7" spans="1:18" s="72" customFormat="1" ht="12" customHeight="1">
      <c r="A7" s="510" t="s">
        <v>59</v>
      </c>
      <c r="B7" s="506">
        <v>1995</v>
      </c>
      <c r="C7" s="506">
        <v>1996</v>
      </c>
      <c r="D7" s="508">
        <v>1997</v>
      </c>
      <c r="E7" s="508">
        <v>1998</v>
      </c>
      <c r="F7" s="508">
        <v>1999</v>
      </c>
      <c r="G7" s="508">
        <v>2000</v>
      </c>
      <c r="H7" s="508">
        <v>2001</v>
      </c>
      <c r="I7" s="508">
        <v>2002</v>
      </c>
      <c r="J7" s="508">
        <v>2003</v>
      </c>
      <c r="K7" s="508">
        <v>2004</v>
      </c>
      <c r="L7" s="508">
        <v>2005</v>
      </c>
      <c r="M7" s="514">
        <v>2006</v>
      </c>
      <c r="N7" s="504">
        <v>2007</v>
      </c>
      <c r="O7" s="504">
        <v>2008</v>
      </c>
      <c r="P7" s="504">
        <v>2009</v>
      </c>
    </row>
    <row r="8" spans="1:18" s="72" customFormat="1" ht="12" customHeight="1">
      <c r="A8" s="511"/>
      <c r="B8" s="507"/>
      <c r="C8" s="507"/>
      <c r="D8" s="509"/>
      <c r="E8" s="509"/>
      <c r="F8" s="509"/>
      <c r="G8" s="509"/>
      <c r="H8" s="509"/>
      <c r="I8" s="509"/>
      <c r="J8" s="509"/>
      <c r="K8" s="509"/>
      <c r="L8" s="509"/>
      <c r="M8" s="515"/>
      <c r="N8" s="505"/>
      <c r="O8" s="505"/>
      <c r="P8" s="505"/>
    </row>
    <row r="9" spans="1:18" s="31" customFormat="1" ht="10.5" customHeight="1">
      <c r="A9" s="182" t="s">
        <v>85</v>
      </c>
      <c r="B9" s="183"/>
      <c r="C9" s="183"/>
      <c r="D9" s="183"/>
      <c r="E9" s="183"/>
      <c r="F9" s="183"/>
      <c r="G9" s="183"/>
      <c r="H9" s="183"/>
      <c r="I9" s="183"/>
      <c r="J9" s="183"/>
      <c r="K9" s="183"/>
      <c r="L9" s="183"/>
      <c r="M9" s="184"/>
      <c r="N9" s="184"/>
      <c r="O9" s="184"/>
      <c r="P9" s="184"/>
    </row>
    <row r="10" spans="1:18" s="31" customFormat="1" ht="10.5" customHeight="1">
      <c r="A10" s="185" t="s">
        <v>9</v>
      </c>
      <c r="B10" s="191">
        <v>87920</v>
      </c>
      <c r="C10" s="191">
        <v>87257</v>
      </c>
      <c r="D10" s="191">
        <v>87451</v>
      </c>
      <c r="E10" s="191">
        <v>87532</v>
      </c>
      <c r="F10" s="191">
        <v>87401</v>
      </c>
      <c r="G10" s="191">
        <v>87812</v>
      </c>
      <c r="H10" s="191">
        <v>88822</v>
      </c>
      <c r="I10" s="191">
        <v>90134</v>
      </c>
      <c r="J10" s="191">
        <v>91759</v>
      </c>
      <c r="K10" s="191">
        <v>92755</v>
      </c>
      <c r="L10" s="191">
        <v>93808</v>
      </c>
      <c r="M10" s="192">
        <v>96011</v>
      </c>
      <c r="N10" s="192">
        <v>97601</v>
      </c>
      <c r="O10" s="192">
        <v>99085</v>
      </c>
      <c r="P10" s="192">
        <v>101371</v>
      </c>
    </row>
    <row r="11" spans="1:18" s="31" customFormat="1" ht="10.5" customHeight="1">
      <c r="A11" s="185" t="s">
        <v>10</v>
      </c>
      <c r="B11" s="191">
        <v>29316</v>
      </c>
      <c r="C11" s="191">
        <v>29126</v>
      </c>
      <c r="D11" s="191">
        <v>29033</v>
      </c>
      <c r="E11" s="191">
        <v>28867</v>
      </c>
      <c r="F11" s="191">
        <v>28931</v>
      </c>
      <c r="G11" s="191">
        <v>28804</v>
      </c>
      <c r="H11" s="191">
        <v>28916</v>
      </c>
      <c r="I11" s="191">
        <v>29000</v>
      </c>
      <c r="J11" s="191">
        <v>28992</v>
      </c>
      <c r="K11" s="191">
        <v>29088</v>
      </c>
      <c r="L11" s="191">
        <v>29265</v>
      </c>
      <c r="M11" s="192">
        <v>29552</v>
      </c>
      <c r="N11" s="192">
        <v>29681</v>
      </c>
      <c r="O11" s="192">
        <v>30086</v>
      </c>
      <c r="P11" s="192">
        <v>30456</v>
      </c>
    </row>
    <row r="12" spans="1:18" s="31" customFormat="1" ht="10.5" customHeight="1">
      <c r="A12" s="185" t="s">
        <v>23</v>
      </c>
      <c r="B12" s="191">
        <v>18653</v>
      </c>
      <c r="C12" s="191">
        <v>18351</v>
      </c>
      <c r="D12" s="191">
        <v>18508</v>
      </c>
      <c r="E12" s="191">
        <v>18576</v>
      </c>
      <c r="F12" s="191">
        <v>18669</v>
      </c>
      <c r="G12" s="191">
        <v>18735</v>
      </c>
      <c r="H12" s="191">
        <v>19037</v>
      </c>
      <c r="I12" s="191">
        <v>19320</v>
      </c>
      <c r="J12" s="191">
        <v>19478</v>
      </c>
      <c r="K12" s="191">
        <v>19641</v>
      </c>
      <c r="L12" s="191">
        <v>19968</v>
      </c>
      <c r="M12" s="192">
        <v>20078</v>
      </c>
      <c r="N12" s="192">
        <v>20431</v>
      </c>
      <c r="O12" s="192">
        <v>20976</v>
      </c>
      <c r="P12" s="192">
        <v>21669</v>
      </c>
    </row>
    <row r="13" spans="1:18" s="31" customFormat="1" ht="10.5" customHeight="1">
      <c r="A13" s="185" t="s">
        <v>11</v>
      </c>
      <c r="B13" s="191">
        <v>135681</v>
      </c>
      <c r="C13" s="191">
        <v>133138</v>
      </c>
      <c r="D13" s="191">
        <v>133845</v>
      </c>
      <c r="E13" s="191">
        <v>134046</v>
      </c>
      <c r="F13" s="191">
        <v>134243</v>
      </c>
      <c r="G13" s="191">
        <v>133859</v>
      </c>
      <c r="H13" s="191">
        <v>134395</v>
      </c>
      <c r="I13" s="191">
        <v>136730</v>
      </c>
      <c r="J13" s="191">
        <v>139501</v>
      </c>
      <c r="K13" s="191">
        <v>141312</v>
      </c>
      <c r="L13" s="191">
        <v>142853</v>
      </c>
      <c r="M13" s="192">
        <v>144784</v>
      </c>
      <c r="N13" s="192">
        <v>145917</v>
      </c>
      <c r="O13" s="192">
        <v>148873</v>
      </c>
      <c r="P13" s="192">
        <v>153377</v>
      </c>
    </row>
    <row r="14" spans="1:18" s="31" customFormat="1" ht="10.5" customHeight="1">
      <c r="A14" s="185" t="s">
        <v>12</v>
      </c>
      <c r="B14" s="191">
        <v>38727</v>
      </c>
      <c r="C14" s="191">
        <v>38400</v>
      </c>
      <c r="D14" s="191">
        <v>38315</v>
      </c>
      <c r="E14" s="191">
        <v>39235</v>
      </c>
      <c r="F14" s="191">
        <v>39162</v>
      </c>
      <c r="G14" s="191">
        <v>39404</v>
      </c>
      <c r="H14" s="191">
        <v>39634</v>
      </c>
      <c r="I14" s="191">
        <v>40378</v>
      </c>
      <c r="J14" s="191">
        <v>41019</v>
      </c>
      <c r="K14" s="191">
        <v>41342</v>
      </c>
      <c r="L14" s="191">
        <v>41097</v>
      </c>
      <c r="M14" s="192">
        <v>41740</v>
      </c>
      <c r="N14" s="192">
        <v>42342</v>
      </c>
      <c r="O14" s="192">
        <v>42902</v>
      </c>
      <c r="P14" s="192">
        <v>43512</v>
      </c>
      <c r="R14" s="106"/>
    </row>
    <row r="15" spans="1:18" s="31" customFormat="1" ht="10.5" customHeight="1">
      <c r="A15" s="185" t="s">
        <v>13</v>
      </c>
      <c r="B15" s="191">
        <v>29819</v>
      </c>
      <c r="C15" s="191">
        <v>29644</v>
      </c>
      <c r="D15" s="191">
        <v>30053</v>
      </c>
      <c r="E15" s="191">
        <v>30379</v>
      </c>
      <c r="F15" s="191">
        <v>30806</v>
      </c>
      <c r="G15" s="191">
        <v>31348</v>
      </c>
      <c r="H15" s="191">
        <v>31610</v>
      </c>
      <c r="I15" s="191">
        <v>32089</v>
      </c>
      <c r="J15" s="191">
        <v>32703</v>
      </c>
      <c r="K15" s="191">
        <v>32718</v>
      </c>
      <c r="L15" s="191">
        <v>33069</v>
      </c>
      <c r="M15" s="192">
        <v>33462</v>
      </c>
      <c r="N15" s="192">
        <v>34128</v>
      </c>
      <c r="O15" s="192">
        <v>34727</v>
      </c>
      <c r="P15" s="192">
        <v>35372</v>
      </c>
    </row>
    <row r="16" spans="1:18" s="31" customFormat="1" ht="10.5" customHeight="1">
      <c r="A16" s="185" t="s">
        <v>14</v>
      </c>
      <c r="B16" s="191">
        <v>45577</v>
      </c>
      <c r="C16" s="191">
        <v>45512</v>
      </c>
      <c r="D16" s="191">
        <v>45752</v>
      </c>
      <c r="E16" s="191">
        <v>45365</v>
      </c>
      <c r="F16" s="191">
        <v>45465</v>
      </c>
      <c r="G16" s="191">
        <v>45555</v>
      </c>
      <c r="H16" s="191">
        <v>46048</v>
      </c>
      <c r="I16" s="191">
        <v>46812</v>
      </c>
      <c r="J16" s="191">
        <v>47313</v>
      </c>
      <c r="K16" s="191">
        <v>47426</v>
      </c>
      <c r="L16" s="191">
        <v>47555</v>
      </c>
      <c r="M16" s="192">
        <v>47719</v>
      </c>
      <c r="N16" s="192">
        <v>48284</v>
      </c>
      <c r="O16" s="192">
        <v>48906</v>
      </c>
      <c r="P16" s="192">
        <v>49757</v>
      </c>
    </row>
    <row r="17" spans="1:16" s="31" customFormat="1" ht="10.5" customHeight="1">
      <c r="A17" s="185" t="s">
        <v>15</v>
      </c>
      <c r="B17" s="191">
        <v>20003</v>
      </c>
      <c r="C17" s="191">
        <v>19912</v>
      </c>
      <c r="D17" s="191">
        <v>19735</v>
      </c>
      <c r="E17" s="191">
        <v>19637</v>
      </c>
      <c r="F17" s="191">
        <v>19816</v>
      </c>
      <c r="G17" s="191">
        <v>19757</v>
      </c>
      <c r="H17" s="191">
        <v>19861</v>
      </c>
      <c r="I17" s="191">
        <v>20034</v>
      </c>
      <c r="J17" s="191">
        <v>20247</v>
      </c>
      <c r="K17" s="191">
        <v>20492</v>
      </c>
      <c r="L17" s="191">
        <v>20609</v>
      </c>
      <c r="M17" s="192">
        <v>20970</v>
      </c>
      <c r="N17" s="192">
        <v>21395</v>
      </c>
      <c r="O17" s="192">
        <v>21743</v>
      </c>
      <c r="P17" s="192">
        <v>22160</v>
      </c>
    </row>
    <row r="18" spans="1:16" s="31" customFormat="1" ht="10.5" customHeight="1">
      <c r="A18" s="185" t="s">
        <v>5</v>
      </c>
      <c r="B18" s="191">
        <v>72309</v>
      </c>
      <c r="C18" s="191">
        <v>72358</v>
      </c>
      <c r="D18" s="191">
        <v>71926</v>
      </c>
      <c r="E18" s="191">
        <v>72496</v>
      </c>
      <c r="F18" s="191">
        <v>72524</v>
      </c>
      <c r="G18" s="191">
        <v>73174</v>
      </c>
      <c r="H18" s="191">
        <v>72898</v>
      </c>
      <c r="I18" s="191">
        <v>74377</v>
      </c>
      <c r="J18" s="191">
        <v>75841</v>
      </c>
      <c r="K18" s="191">
        <v>76092</v>
      </c>
      <c r="L18" s="191">
        <v>77729</v>
      </c>
      <c r="M18" s="192">
        <v>77511</v>
      </c>
      <c r="N18" s="192">
        <v>78088</v>
      </c>
      <c r="O18" s="192">
        <v>79768</v>
      </c>
      <c r="P18" s="192">
        <v>80312</v>
      </c>
    </row>
    <row r="19" spans="1:16" s="31" customFormat="1" ht="10.5" customHeight="1">
      <c r="A19" s="185" t="s">
        <v>16</v>
      </c>
      <c r="B19" s="191">
        <v>38855</v>
      </c>
      <c r="C19" s="191">
        <v>38479</v>
      </c>
      <c r="D19" s="191">
        <v>38686</v>
      </c>
      <c r="E19" s="191">
        <v>38855</v>
      </c>
      <c r="F19" s="191">
        <v>39166</v>
      </c>
      <c r="G19" s="191">
        <v>39749</v>
      </c>
      <c r="H19" s="191">
        <v>40075</v>
      </c>
      <c r="I19" s="191">
        <v>40893</v>
      </c>
      <c r="J19" s="191">
        <v>41569</v>
      </c>
      <c r="K19" s="191">
        <v>41938</v>
      </c>
      <c r="L19" s="191">
        <v>42250</v>
      </c>
      <c r="M19" s="192">
        <v>42981</v>
      </c>
      <c r="N19" s="192">
        <v>43564</v>
      </c>
      <c r="O19" s="192">
        <v>44601</v>
      </c>
      <c r="P19" s="192">
        <v>45637</v>
      </c>
    </row>
    <row r="20" spans="1:16" s="31" customFormat="1" ht="10.5" customHeight="1">
      <c r="A20" s="185" t="s">
        <v>17</v>
      </c>
      <c r="B20" s="191">
        <v>16176</v>
      </c>
      <c r="C20" s="191">
        <v>15916</v>
      </c>
      <c r="D20" s="191">
        <v>15791</v>
      </c>
      <c r="E20" s="191">
        <v>15875</v>
      </c>
      <c r="F20" s="191">
        <v>16014</v>
      </c>
      <c r="G20" s="191">
        <v>16211</v>
      </c>
      <c r="H20" s="191">
        <v>16343</v>
      </c>
      <c r="I20" s="191">
        <v>16716</v>
      </c>
      <c r="J20" s="191">
        <v>17021</v>
      </c>
      <c r="K20" s="191">
        <v>17317</v>
      </c>
      <c r="L20" s="191">
        <v>17721</v>
      </c>
      <c r="M20" s="192">
        <v>18157</v>
      </c>
      <c r="N20" s="192">
        <v>18541</v>
      </c>
      <c r="O20" s="192">
        <v>19020</v>
      </c>
      <c r="P20" s="192">
        <v>19380</v>
      </c>
    </row>
    <row r="21" spans="1:16" s="31" customFormat="1" ht="10.5" customHeight="1">
      <c r="A21" s="185" t="s">
        <v>24</v>
      </c>
      <c r="B21" s="191">
        <v>68406</v>
      </c>
      <c r="C21" s="191">
        <v>68513</v>
      </c>
      <c r="D21" s="191">
        <v>68912</v>
      </c>
      <c r="E21" s="191">
        <v>69380</v>
      </c>
      <c r="F21" s="191">
        <v>70075</v>
      </c>
      <c r="G21" s="191">
        <v>71219</v>
      </c>
      <c r="H21" s="191">
        <v>72380</v>
      </c>
      <c r="I21" s="191">
        <v>74662</v>
      </c>
      <c r="J21" s="191">
        <v>76177</v>
      </c>
      <c r="K21" s="191">
        <v>78087</v>
      </c>
      <c r="L21" s="191">
        <v>78520</v>
      </c>
      <c r="M21" s="192">
        <v>79877</v>
      </c>
      <c r="N21" s="192">
        <v>81632</v>
      </c>
      <c r="O21" s="192">
        <v>83674</v>
      </c>
      <c r="P21" s="192">
        <v>85735</v>
      </c>
    </row>
    <row r="22" spans="1:16" s="31" customFormat="1" ht="10.5" customHeight="1">
      <c r="A22" s="185" t="s">
        <v>28</v>
      </c>
      <c r="B22" s="191">
        <v>42663</v>
      </c>
      <c r="C22" s="191">
        <v>42862</v>
      </c>
      <c r="D22" s="191">
        <v>42867</v>
      </c>
      <c r="E22" s="191">
        <v>42891</v>
      </c>
      <c r="F22" s="191">
        <v>42291</v>
      </c>
      <c r="G22" s="191">
        <v>42458</v>
      </c>
      <c r="H22" s="191">
        <v>42254</v>
      </c>
      <c r="I22" s="191">
        <v>42682</v>
      </c>
      <c r="J22" s="191">
        <v>43395</v>
      </c>
      <c r="K22" s="191">
        <v>43897</v>
      </c>
      <c r="L22" s="191">
        <v>43733</v>
      </c>
      <c r="M22" s="192">
        <v>44265</v>
      </c>
      <c r="N22" s="192">
        <v>44767</v>
      </c>
      <c r="O22" s="192">
        <v>45235</v>
      </c>
      <c r="P22" s="192">
        <v>45712</v>
      </c>
    </row>
    <row r="23" spans="1:16" s="31" customFormat="1" ht="10.5" customHeight="1">
      <c r="A23" s="185" t="s">
        <v>42</v>
      </c>
      <c r="B23" s="191">
        <v>21522</v>
      </c>
      <c r="C23" s="191">
        <v>21640</v>
      </c>
      <c r="D23" s="191">
        <v>21911</v>
      </c>
      <c r="E23" s="191">
        <v>21889</v>
      </c>
      <c r="F23" s="191">
        <v>22076</v>
      </c>
      <c r="G23" s="191">
        <v>22097</v>
      </c>
      <c r="H23" s="191">
        <v>22208</v>
      </c>
      <c r="I23" s="191">
        <v>22705</v>
      </c>
      <c r="J23" s="191">
        <v>23070</v>
      </c>
      <c r="K23" s="191">
        <v>23047</v>
      </c>
      <c r="L23" s="191">
        <v>23142</v>
      </c>
      <c r="M23" s="192">
        <v>23557</v>
      </c>
      <c r="N23" s="192">
        <v>23785</v>
      </c>
      <c r="O23" s="192">
        <v>24078</v>
      </c>
      <c r="P23" s="192">
        <v>25185</v>
      </c>
    </row>
    <row r="24" spans="1:16" s="31" customFormat="1" ht="10.5" customHeight="1">
      <c r="A24" s="185" t="s">
        <v>18</v>
      </c>
      <c r="B24" s="191">
        <v>102599</v>
      </c>
      <c r="C24" s="191">
        <v>103422</v>
      </c>
      <c r="D24" s="191">
        <v>104042</v>
      </c>
      <c r="E24" s="191">
        <v>104757</v>
      </c>
      <c r="F24" s="191">
        <v>104748</v>
      </c>
      <c r="G24" s="191">
        <v>105692</v>
      </c>
      <c r="H24" s="191">
        <v>106641</v>
      </c>
      <c r="I24" s="191">
        <v>107736</v>
      </c>
      <c r="J24" s="191">
        <v>109138</v>
      </c>
      <c r="K24" s="191">
        <v>110253</v>
      </c>
      <c r="L24" s="191">
        <v>110375</v>
      </c>
      <c r="M24" s="192">
        <v>111946</v>
      </c>
      <c r="N24" s="192">
        <v>113493</v>
      </c>
      <c r="O24" s="192">
        <v>116039</v>
      </c>
      <c r="P24" s="192">
        <v>118275</v>
      </c>
    </row>
    <row r="25" spans="1:16" s="31" customFormat="1" ht="10.5" customHeight="1">
      <c r="A25" s="185" t="s">
        <v>19</v>
      </c>
      <c r="B25" s="191">
        <v>74040</v>
      </c>
      <c r="C25" s="191">
        <v>73921</v>
      </c>
      <c r="D25" s="191">
        <v>74273</v>
      </c>
      <c r="E25" s="191">
        <v>74272</v>
      </c>
      <c r="F25" s="191">
        <v>74419</v>
      </c>
      <c r="G25" s="191">
        <v>74221</v>
      </c>
      <c r="H25" s="191">
        <v>74668</v>
      </c>
      <c r="I25" s="191">
        <v>74952</v>
      </c>
      <c r="J25" s="191">
        <v>75433</v>
      </c>
      <c r="K25" s="191">
        <v>75122</v>
      </c>
      <c r="L25" s="191">
        <v>74976</v>
      </c>
      <c r="M25" s="192">
        <v>75954</v>
      </c>
      <c r="N25" s="192">
        <v>76576</v>
      </c>
      <c r="O25" s="192">
        <v>76732</v>
      </c>
      <c r="P25" s="192">
        <v>77336</v>
      </c>
    </row>
    <row r="26" spans="1:16" s="31" customFormat="1" ht="10.5" customHeight="1">
      <c r="A26" s="185" t="s">
        <v>20</v>
      </c>
      <c r="B26" s="191">
        <v>24543</v>
      </c>
      <c r="C26" s="191">
        <v>24764</v>
      </c>
      <c r="D26" s="191">
        <v>24905</v>
      </c>
      <c r="E26" s="191">
        <v>24949</v>
      </c>
      <c r="F26" s="191">
        <v>24742</v>
      </c>
      <c r="G26" s="191">
        <v>24773</v>
      </c>
      <c r="H26" s="191">
        <v>24609</v>
      </c>
      <c r="I26" s="191">
        <v>24652</v>
      </c>
      <c r="J26" s="191">
        <v>24420</v>
      </c>
      <c r="K26" s="191">
        <v>24298</v>
      </c>
      <c r="L26" s="191">
        <v>24314</v>
      </c>
      <c r="M26" s="192">
        <v>24056</v>
      </c>
      <c r="N26" s="192">
        <v>24121</v>
      </c>
      <c r="O26" s="192">
        <v>24134</v>
      </c>
      <c r="P26" s="192">
        <v>24166</v>
      </c>
    </row>
    <row r="27" spans="1:16" s="31" customFormat="1" ht="10.5" customHeight="1">
      <c r="A27" s="185" t="s">
        <v>40</v>
      </c>
      <c r="B27" s="191">
        <v>47077</v>
      </c>
      <c r="C27" s="191">
        <v>46796</v>
      </c>
      <c r="D27" s="191">
        <v>46506</v>
      </c>
      <c r="E27" s="191">
        <v>46171</v>
      </c>
      <c r="F27" s="191">
        <v>46056</v>
      </c>
      <c r="G27" s="191">
        <v>46528</v>
      </c>
      <c r="H27" s="191">
        <v>46215</v>
      </c>
      <c r="I27" s="191">
        <v>46706</v>
      </c>
      <c r="J27" s="191">
        <v>47225</v>
      </c>
      <c r="K27" s="191">
        <v>47332</v>
      </c>
      <c r="L27" s="191">
        <v>47845</v>
      </c>
      <c r="M27" s="192">
        <v>47952</v>
      </c>
      <c r="N27" s="192">
        <v>48315</v>
      </c>
      <c r="O27" s="192">
        <v>49261</v>
      </c>
      <c r="P27" s="192">
        <v>50163</v>
      </c>
    </row>
    <row r="28" spans="1:16" s="31" customFormat="1" ht="10.5" customHeight="1">
      <c r="A28" s="185" t="s">
        <v>41</v>
      </c>
      <c r="B28" s="191">
        <v>37694</v>
      </c>
      <c r="C28" s="191">
        <v>38111</v>
      </c>
      <c r="D28" s="191">
        <v>38086</v>
      </c>
      <c r="E28" s="191">
        <v>38003</v>
      </c>
      <c r="F28" s="191">
        <v>37856</v>
      </c>
      <c r="G28" s="191">
        <v>37922</v>
      </c>
      <c r="H28" s="191">
        <v>37791</v>
      </c>
      <c r="I28" s="191">
        <v>37791</v>
      </c>
      <c r="J28" s="191">
        <v>37740</v>
      </c>
      <c r="K28" s="191">
        <v>37742</v>
      </c>
      <c r="L28" s="191">
        <v>37920</v>
      </c>
      <c r="M28" s="192">
        <v>38232</v>
      </c>
      <c r="N28" s="192">
        <v>38554</v>
      </c>
      <c r="O28" s="192">
        <v>38651</v>
      </c>
      <c r="P28" s="192">
        <v>38957</v>
      </c>
    </row>
    <row r="29" spans="1:16" s="32" customFormat="1" ht="12.75" customHeight="1">
      <c r="A29" s="188" t="s">
        <v>21</v>
      </c>
      <c r="B29" s="193">
        <v>951580</v>
      </c>
      <c r="C29" s="193">
        <v>948122</v>
      </c>
      <c r="D29" s="193">
        <v>950597</v>
      </c>
      <c r="E29" s="193">
        <v>953175</v>
      </c>
      <c r="F29" s="193">
        <v>954460</v>
      </c>
      <c r="G29" s="193">
        <v>959318</v>
      </c>
      <c r="H29" s="193">
        <v>964405</v>
      </c>
      <c r="I29" s="193">
        <v>978339</v>
      </c>
      <c r="J29" s="193">
        <v>992041</v>
      </c>
      <c r="K29" s="193">
        <v>999899</v>
      </c>
      <c r="L29" s="193">
        <v>1006749</v>
      </c>
      <c r="M29" s="194">
        <v>1018804</v>
      </c>
      <c r="N29" s="194">
        <v>1031215</v>
      </c>
      <c r="O29" s="194">
        <v>1048491</v>
      </c>
      <c r="P29" s="194">
        <v>1068532</v>
      </c>
    </row>
    <row r="30" spans="1:16" s="31" customFormat="1" ht="10.5" customHeight="1">
      <c r="A30" s="186" t="s">
        <v>99</v>
      </c>
      <c r="B30" s="195"/>
      <c r="C30" s="195"/>
      <c r="D30" s="195"/>
      <c r="E30" s="195"/>
      <c r="F30" s="195"/>
      <c r="G30" s="195"/>
      <c r="H30" s="195"/>
      <c r="I30" s="195"/>
      <c r="J30" s="195"/>
      <c r="K30" s="195"/>
      <c r="L30" s="195"/>
      <c r="M30" s="178"/>
      <c r="N30" s="178"/>
      <c r="O30" s="178"/>
      <c r="P30" s="178"/>
    </row>
    <row r="31" spans="1:16" s="31" customFormat="1" ht="10.5" customHeight="1">
      <c r="A31" s="187" t="s">
        <v>86</v>
      </c>
      <c r="B31" s="191">
        <v>1628710</v>
      </c>
      <c r="C31" s="191">
        <v>1631243</v>
      </c>
      <c r="D31" s="191">
        <v>1635640</v>
      </c>
      <c r="E31" s="191">
        <v>1637857</v>
      </c>
      <c r="F31" s="191">
        <v>1640966</v>
      </c>
      <c r="G31" s="191">
        <v>1643972</v>
      </c>
      <c r="H31" s="191">
        <v>1645652</v>
      </c>
      <c r="I31" s="191">
        <v>1652450</v>
      </c>
      <c r="J31" s="191">
        <v>1661119</v>
      </c>
      <c r="K31" s="191">
        <v>1668812</v>
      </c>
      <c r="L31" s="191">
        <v>1676858</v>
      </c>
      <c r="M31" s="192">
        <v>1688493</v>
      </c>
      <c r="N31" s="192">
        <v>1700570</v>
      </c>
      <c r="O31" s="192">
        <v>1715707</v>
      </c>
      <c r="P31" s="192">
        <v>1731174</v>
      </c>
    </row>
    <row r="32" spans="1:16" s="31" customFormat="1" ht="10.5" customHeight="1">
      <c r="A32" s="187" t="s">
        <v>87</v>
      </c>
      <c r="B32" s="191">
        <v>995266</v>
      </c>
      <c r="C32" s="191">
        <v>999186</v>
      </c>
      <c r="D32" s="191">
        <v>1004692</v>
      </c>
      <c r="E32" s="191">
        <v>1007882</v>
      </c>
      <c r="F32" s="191">
        <v>1011588</v>
      </c>
      <c r="G32" s="191">
        <v>1014704</v>
      </c>
      <c r="H32" s="191">
        <v>1018403</v>
      </c>
      <c r="I32" s="191">
        <v>1022821</v>
      </c>
      <c r="J32" s="191">
        <v>1027839</v>
      </c>
      <c r="K32" s="191">
        <v>1031904</v>
      </c>
      <c r="L32" s="191">
        <v>1037786</v>
      </c>
      <c r="M32" s="192">
        <v>1044133</v>
      </c>
      <c r="N32" s="192">
        <v>1052467</v>
      </c>
      <c r="O32" s="192">
        <v>1060232</v>
      </c>
      <c r="P32" s="192">
        <v>1068838</v>
      </c>
    </row>
    <row r="33" spans="1:16" s="31" customFormat="1" ht="10.5" customHeight="1">
      <c r="A33" s="309" t="s">
        <v>96</v>
      </c>
      <c r="B33" s="310">
        <v>549165</v>
      </c>
      <c r="C33" s="310">
        <v>550507</v>
      </c>
      <c r="D33" s="310">
        <v>552505</v>
      </c>
      <c r="E33" s="310">
        <v>554110</v>
      </c>
      <c r="F33" s="310">
        <v>556321</v>
      </c>
      <c r="G33" s="310">
        <v>558220</v>
      </c>
      <c r="H33" s="310">
        <v>560138</v>
      </c>
      <c r="I33" s="310">
        <v>563370</v>
      </c>
      <c r="J33" s="310">
        <v>565759</v>
      </c>
      <c r="K33" s="310">
        <v>568791</v>
      </c>
      <c r="L33" s="310">
        <v>572697</v>
      </c>
      <c r="M33" s="311">
        <v>576008</v>
      </c>
      <c r="N33" s="311">
        <v>580407</v>
      </c>
      <c r="O33" s="311">
        <v>584416</v>
      </c>
      <c r="P33" s="311">
        <v>588743</v>
      </c>
    </row>
    <row r="34" spans="1:16" s="31" customFormat="1" ht="10.5" customHeight="1">
      <c r="A34" s="309" t="s">
        <v>97</v>
      </c>
      <c r="B34" s="310">
        <v>446101</v>
      </c>
      <c r="C34" s="310">
        <v>448679</v>
      </c>
      <c r="D34" s="310">
        <v>452187</v>
      </c>
      <c r="E34" s="310">
        <v>453772</v>
      </c>
      <c r="F34" s="310">
        <v>455267</v>
      </c>
      <c r="G34" s="310">
        <v>456484</v>
      </c>
      <c r="H34" s="310">
        <v>458265</v>
      </c>
      <c r="I34" s="310">
        <v>459451</v>
      </c>
      <c r="J34" s="310">
        <v>462080</v>
      </c>
      <c r="K34" s="310">
        <v>463113</v>
      </c>
      <c r="L34" s="310">
        <v>465089</v>
      </c>
      <c r="M34" s="311">
        <v>468125</v>
      </c>
      <c r="N34" s="311">
        <v>472060</v>
      </c>
      <c r="O34" s="311">
        <v>475816</v>
      </c>
      <c r="P34" s="311">
        <v>480095</v>
      </c>
    </row>
    <row r="35" spans="1:16" s="31" customFormat="1" ht="10.5" customHeight="1">
      <c r="A35" s="187" t="s">
        <v>89</v>
      </c>
      <c r="B35" s="191">
        <v>1121135</v>
      </c>
      <c r="C35" s="191">
        <v>1122849</v>
      </c>
      <c r="D35" s="191">
        <v>1123786</v>
      </c>
      <c r="E35" s="191">
        <v>1125140</v>
      </c>
      <c r="F35" s="191">
        <v>1127091</v>
      </c>
      <c r="G35" s="191">
        <v>1128774</v>
      </c>
      <c r="H35" s="191">
        <v>1130040</v>
      </c>
      <c r="I35" s="191">
        <v>1132275</v>
      </c>
      <c r="J35" s="191">
        <v>1133931</v>
      </c>
      <c r="K35" s="191">
        <v>1135802</v>
      </c>
      <c r="L35" s="191">
        <v>1138503</v>
      </c>
      <c r="M35" s="192">
        <v>1141866</v>
      </c>
      <c r="N35" s="192">
        <v>1145878</v>
      </c>
      <c r="O35" s="192">
        <v>1150487</v>
      </c>
      <c r="P35" s="192">
        <v>1155290</v>
      </c>
    </row>
    <row r="36" spans="1:16" s="31" customFormat="1" ht="10.5" customHeight="1">
      <c r="A36" s="187" t="s">
        <v>90</v>
      </c>
      <c r="B36" s="191">
        <v>1349382</v>
      </c>
      <c r="C36" s="191">
        <v>1351777</v>
      </c>
      <c r="D36" s="191">
        <v>1354737</v>
      </c>
      <c r="E36" s="191">
        <v>1357576</v>
      </c>
      <c r="F36" s="191">
        <v>1359702</v>
      </c>
      <c r="G36" s="191">
        <v>1361623</v>
      </c>
      <c r="H36" s="191">
        <v>1363672</v>
      </c>
      <c r="I36" s="191">
        <v>1366652</v>
      </c>
      <c r="J36" s="191">
        <v>1370136</v>
      </c>
      <c r="K36" s="191">
        <v>1373720</v>
      </c>
      <c r="L36" s="191">
        <v>1380072</v>
      </c>
      <c r="M36" s="192">
        <v>1389450</v>
      </c>
      <c r="N36" s="192">
        <v>1398253</v>
      </c>
      <c r="O36" s="192">
        <v>1408484</v>
      </c>
      <c r="P36" s="192">
        <v>1420415</v>
      </c>
    </row>
    <row r="37" spans="1:16" s="31" customFormat="1" ht="10.5" customHeight="1">
      <c r="A37" s="187" t="s">
        <v>93</v>
      </c>
      <c r="B37" s="191">
        <v>771613</v>
      </c>
      <c r="C37" s="191">
        <v>775302</v>
      </c>
      <c r="D37" s="191">
        <v>779969</v>
      </c>
      <c r="E37" s="191">
        <v>783927</v>
      </c>
      <c r="F37" s="191">
        <v>787491</v>
      </c>
      <c r="G37" s="191">
        <v>791178</v>
      </c>
      <c r="H37" s="191">
        <v>794785</v>
      </c>
      <c r="I37" s="191">
        <v>798583</v>
      </c>
      <c r="J37" s="191">
        <v>802528</v>
      </c>
      <c r="K37" s="191">
        <v>805786</v>
      </c>
      <c r="L37" s="191">
        <v>809942</v>
      </c>
      <c r="M37" s="192">
        <v>814658</v>
      </c>
      <c r="N37" s="192">
        <v>820272</v>
      </c>
      <c r="O37" s="192">
        <v>826690</v>
      </c>
      <c r="P37" s="192">
        <v>833160</v>
      </c>
    </row>
    <row r="38" spans="1:16" s="32" customFormat="1" ht="12.75" customHeight="1">
      <c r="A38" s="188" t="s">
        <v>38</v>
      </c>
      <c r="B38" s="193">
        <v>5866106</v>
      </c>
      <c r="C38" s="193">
        <v>5880357</v>
      </c>
      <c r="D38" s="193">
        <v>5898824</v>
      </c>
      <c r="E38" s="193">
        <v>5912382</v>
      </c>
      <c r="F38" s="193">
        <v>5926838</v>
      </c>
      <c r="G38" s="193">
        <v>5940251</v>
      </c>
      <c r="H38" s="193">
        <v>5952552</v>
      </c>
      <c r="I38" s="193">
        <v>5972781</v>
      </c>
      <c r="J38" s="193">
        <v>5995553</v>
      </c>
      <c r="K38" s="193">
        <v>6016024</v>
      </c>
      <c r="L38" s="193">
        <v>6043161</v>
      </c>
      <c r="M38" s="194">
        <v>6078600</v>
      </c>
      <c r="N38" s="194">
        <v>6117440</v>
      </c>
      <c r="O38" s="194">
        <v>6161600</v>
      </c>
      <c r="P38" s="194">
        <v>6208877</v>
      </c>
    </row>
    <row r="39" spans="1:16" s="31" customFormat="1" ht="10.5" customHeight="1">
      <c r="A39" s="186" t="s">
        <v>100</v>
      </c>
      <c r="B39" s="191"/>
      <c r="C39" s="191"/>
      <c r="D39" s="191"/>
      <c r="E39" s="191"/>
      <c r="F39" s="191"/>
      <c r="G39" s="191"/>
      <c r="H39" s="191"/>
      <c r="I39" s="191"/>
      <c r="J39" s="191"/>
      <c r="K39" s="191"/>
      <c r="L39" s="191"/>
      <c r="M39" s="192"/>
      <c r="N39" s="192"/>
      <c r="O39" s="192"/>
      <c r="P39" s="192"/>
    </row>
    <row r="40" spans="1:16" s="31" customFormat="1" ht="10.5" customHeight="1">
      <c r="A40" s="187" t="s">
        <v>88</v>
      </c>
      <c r="B40" s="191">
        <v>336505</v>
      </c>
      <c r="C40" s="191">
        <v>339062</v>
      </c>
      <c r="D40" s="191">
        <v>341565</v>
      </c>
      <c r="E40" s="191">
        <v>344508</v>
      </c>
      <c r="F40" s="191">
        <v>347423</v>
      </c>
      <c r="G40" s="191">
        <v>349884</v>
      </c>
      <c r="H40" s="191">
        <v>352018</v>
      </c>
      <c r="I40" s="191">
        <v>355207</v>
      </c>
      <c r="J40" s="191">
        <v>358012</v>
      </c>
      <c r="K40" s="191">
        <v>360717</v>
      </c>
      <c r="L40" s="191">
        <v>363776</v>
      </c>
      <c r="M40" s="192">
        <v>366481</v>
      </c>
      <c r="N40" s="192">
        <v>370460</v>
      </c>
      <c r="O40" s="192">
        <v>373492</v>
      </c>
      <c r="P40" s="192">
        <v>375645</v>
      </c>
    </row>
    <row r="41" spans="1:16" s="31" customFormat="1" ht="10.5" customHeight="1">
      <c r="A41" s="309" t="s">
        <v>98</v>
      </c>
      <c r="B41" s="310">
        <v>336505</v>
      </c>
      <c r="C41" s="310">
        <v>339062</v>
      </c>
      <c r="D41" s="310">
        <v>341565</v>
      </c>
      <c r="E41" s="310">
        <v>344508</v>
      </c>
      <c r="F41" s="310">
        <v>347423</v>
      </c>
      <c r="G41" s="310">
        <v>349884</v>
      </c>
      <c r="H41" s="310">
        <v>352018</v>
      </c>
      <c r="I41" s="310">
        <v>355207</v>
      </c>
      <c r="J41" s="310">
        <v>358012</v>
      </c>
      <c r="K41" s="310">
        <v>360717</v>
      </c>
      <c r="L41" s="310">
        <v>363776</v>
      </c>
      <c r="M41" s="311">
        <v>366481</v>
      </c>
      <c r="N41" s="311">
        <v>370460</v>
      </c>
      <c r="O41" s="311">
        <v>373492</v>
      </c>
      <c r="P41" s="311">
        <v>375645</v>
      </c>
    </row>
    <row r="42" spans="1:16" s="31" customFormat="1" ht="10.5" customHeight="1">
      <c r="A42" s="187" t="s">
        <v>91</v>
      </c>
      <c r="B42" s="191">
        <v>1286649</v>
      </c>
      <c r="C42" s="191">
        <v>1284761</v>
      </c>
      <c r="D42" s="191">
        <v>1284347</v>
      </c>
      <c r="E42" s="191">
        <v>1282783</v>
      </c>
      <c r="F42" s="191">
        <v>1280427</v>
      </c>
      <c r="G42" s="191">
        <v>1279467</v>
      </c>
      <c r="H42" s="191">
        <v>1279823</v>
      </c>
      <c r="I42" s="191">
        <v>1281042</v>
      </c>
      <c r="J42" s="191">
        <v>1281706</v>
      </c>
      <c r="K42" s="191">
        <v>1283200</v>
      </c>
      <c r="L42" s="191">
        <v>1286275</v>
      </c>
      <c r="M42" s="192">
        <v>1290079</v>
      </c>
      <c r="N42" s="192">
        <v>1294844</v>
      </c>
      <c r="O42" s="192">
        <v>1300097</v>
      </c>
      <c r="P42" s="192">
        <v>1304436</v>
      </c>
    </row>
    <row r="43" spans="1:16" s="31" customFormat="1" ht="10.5" customHeight="1">
      <c r="A43" s="187" t="s">
        <v>92</v>
      </c>
      <c r="B43" s="191">
        <v>1015007</v>
      </c>
      <c r="C43" s="191">
        <v>1013729</v>
      </c>
      <c r="D43" s="191">
        <v>1014941</v>
      </c>
      <c r="E43" s="191">
        <v>1016762</v>
      </c>
      <c r="F43" s="191">
        <v>1018259</v>
      </c>
      <c r="G43" s="191">
        <v>1019442</v>
      </c>
      <c r="H43" s="191">
        <v>1020042</v>
      </c>
      <c r="I43" s="191">
        <v>1024130</v>
      </c>
      <c r="J43" s="191">
        <v>1025842</v>
      </c>
      <c r="K43" s="191">
        <v>1029605</v>
      </c>
      <c r="L43" s="191">
        <v>1034024</v>
      </c>
      <c r="M43" s="192">
        <v>1040297</v>
      </c>
      <c r="N43" s="192">
        <v>1047414</v>
      </c>
      <c r="O43" s="192">
        <v>1053722</v>
      </c>
      <c r="P43" s="192">
        <v>1060035</v>
      </c>
    </row>
    <row r="44" spans="1:16" s="31" customFormat="1" ht="10.5" customHeight="1">
      <c r="A44" s="187" t="s">
        <v>94</v>
      </c>
      <c r="B44" s="191">
        <v>240281</v>
      </c>
      <c r="C44" s="191">
        <v>241339</v>
      </c>
      <c r="D44" s="191">
        <v>242526</v>
      </c>
      <c r="E44" s="191">
        <v>243790</v>
      </c>
      <c r="F44" s="191">
        <v>245140</v>
      </c>
      <c r="G44" s="191">
        <v>246820</v>
      </c>
      <c r="H44" s="191">
        <v>248750</v>
      </c>
      <c r="I44" s="191">
        <v>250406</v>
      </c>
      <c r="J44" s="191">
        <v>252295</v>
      </c>
      <c r="K44" s="191">
        <v>254120</v>
      </c>
      <c r="L44" s="191">
        <v>256004</v>
      </c>
      <c r="M44" s="192">
        <v>258547</v>
      </c>
      <c r="N44" s="192">
        <v>261178</v>
      </c>
      <c r="O44" s="192">
        <v>264084</v>
      </c>
      <c r="P44" s="192">
        <v>266950</v>
      </c>
    </row>
    <row r="45" spans="1:16" s="31" customFormat="1" ht="10.5" customHeight="1">
      <c r="A45" s="187" t="s">
        <v>95</v>
      </c>
      <c r="B45" s="191">
        <v>434446</v>
      </c>
      <c r="C45" s="191">
        <v>435677</v>
      </c>
      <c r="D45" s="191">
        <v>437426</v>
      </c>
      <c r="E45" s="191">
        <v>438864</v>
      </c>
      <c r="F45" s="191">
        <v>441205</v>
      </c>
      <c r="G45" s="191">
        <v>443903</v>
      </c>
      <c r="H45" s="191">
        <v>445824</v>
      </c>
      <c r="I45" s="191">
        <v>447775</v>
      </c>
      <c r="J45" s="191">
        <v>450395</v>
      </c>
      <c r="K45" s="191">
        <v>452856</v>
      </c>
      <c r="L45" s="191">
        <v>455863</v>
      </c>
      <c r="M45" s="192">
        <v>458574</v>
      </c>
      <c r="N45" s="192">
        <v>461983</v>
      </c>
      <c r="O45" s="192">
        <v>465380</v>
      </c>
      <c r="P45" s="192">
        <v>468605</v>
      </c>
    </row>
    <row r="46" spans="1:16" s="32" customFormat="1" ht="12.75" customHeight="1">
      <c r="A46" s="188" t="s">
        <v>39</v>
      </c>
      <c r="B46" s="193">
        <v>3312888</v>
      </c>
      <c r="C46" s="193">
        <v>3314568</v>
      </c>
      <c r="D46" s="193">
        <v>3320805</v>
      </c>
      <c r="E46" s="193">
        <v>3326707</v>
      </c>
      <c r="F46" s="193">
        <v>3332454</v>
      </c>
      <c r="G46" s="193">
        <v>3339516</v>
      </c>
      <c r="H46" s="193">
        <v>3346457</v>
      </c>
      <c r="I46" s="193">
        <v>3358560</v>
      </c>
      <c r="J46" s="193">
        <v>3368250</v>
      </c>
      <c r="K46" s="193">
        <v>3380498</v>
      </c>
      <c r="L46" s="193">
        <v>3395942</v>
      </c>
      <c r="M46" s="194">
        <v>3413978</v>
      </c>
      <c r="N46" s="194">
        <v>3435879</v>
      </c>
      <c r="O46" s="194">
        <v>3456775</v>
      </c>
      <c r="P46" s="194">
        <v>3475671</v>
      </c>
    </row>
    <row r="47" spans="1:16" s="32" customFormat="1" ht="15" customHeight="1">
      <c r="A47" s="189" t="s">
        <v>71</v>
      </c>
      <c r="B47" s="196">
        <v>10130574</v>
      </c>
      <c r="C47" s="196">
        <v>10143047</v>
      </c>
      <c r="D47" s="196">
        <v>10170226</v>
      </c>
      <c r="E47" s="196">
        <v>10192264</v>
      </c>
      <c r="F47" s="196">
        <v>10213752</v>
      </c>
      <c r="G47" s="196">
        <v>10239085</v>
      </c>
      <c r="H47" s="196">
        <v>10263414</v>
      </c>
      <c r="I47" s="196">
        <v>10309680</v>
      </c>
      <c r="J47" s="196">
        <v>10355844</v>
      </c>
      <c r="K47" s="196">
        <v>10396421</v>
      </c>
      <c r="L47" s="196">
        <v>10445852</v>
      </c>
      <c r="M47" s="197">
        <v>10511382</v>
      </c>
      <c r="N47" s="197">
        <v>10584534</v>
      </c>
      <c r="O47" s="197">
        <v>10666866</v>
      </c>
      <c r="P47" s="197">
        <v>10753080</v>
      </c>
    </row>
    <row r="48" spans="1:16" s="32" customFormat="1" ht="4.5" customHeight="1">
      <c r="A48" s="8"/>
      <c r="B48" s="51"/>
      <c r="C48" s="51"/>
      <c r="D48" s="51"/>
      <c r="E48" s="51"/>
      <c r="F48" s="51"/>
      <c r="G48" s="51"/>
      <c r="H48" s="51"/>
      <c r="I48" s="51"/>
      <c r="J48" s="51"/>
      <c r="K48" s="51"/>
      <c r="L48" s="51"/>
      <c r="M48" s="51"/>
      <c r="N48" s="11"/>
      <c r="O48" s="75"/>
    </row>
    <row r="49" spans="1:17" s="76" customFormat="1" ht="9" customHeight="1">
      <c r="A49" s="69" t="s">
        <v>157</v>
      </c>
      <c r="B49" s="69"/>
      <c r="C49" s="69"/>
      <c r="D49" s="69"/>
      <c r="E49" s="69"/>
      <c r="F49" s="69"/>
      <c r="G49" s="69"/>
      <c r="H49" s="69"/>
      <c r="I49" s="69"/>
      <c r="J49" s="69"/>
      <c r="K49" s="69"/>
      <c r="L49" s="69"/>
      <c r="M49" s="69"/>
      <c r="N49" s="69"/>
    </row>
    <row r="50" spans="1:17" ht="4.5" customHeight="1">
      <c r="A50" s="42"/>
      <c r="B50" s="31"/>
      <c r="C50" s="31"/>
      <c r="D50" s="31"/>
      <c r="E50" s="31"/>
      <c r="F50" s="31"/>
      <c r="G50" s="31"/>
      <c r="H50" s="31"/>
      <c r="I50" s="31"/>
      <c r="J50" s="31"/>
      <c r="K50" s="31"/>
      <c r="L50" s="31"/>
      <c r="M50" s="31"/>
    </row>
    <row r="51" spans="1:17" s="72" customFormat="1" ht="12" customHeight="1">
      <c r="A51" s="510" t="s">
        <v>59</v>
      </c>
      <c r="B51" s="508">
        <v>2010</v>
      </c>
      <c r="C51" s="508">
        <v>2011</v>
      </c>
      <c r="D51" s="508">
        <v>2012</v>
      </c>
      <c r="E51" s="508">
        <v>2013</v>
      </c>
      <c r="F51" s="508">
        <v>2014</v>
      </c>
      <c r="G51" s="508">
        <v>2015</v>
      </c>
      <c r="H51" s="508">
        <v>2016</v>
      </c>
      <c r="I51" s="506">
        <v>2017</v>
      </c>
      <c r="J51" s="506">
        <v>2018</v>
      </c>
      <c r="K51" s="506">
        <v>2019</v>
      </c>
      <c r="L51" s="506">
        <v>2020</v>
      </c>
      <c r="M51" s="506">
        <v>2021</v>
      </c>
      <c r="N51" s="506">
        <v>2022</v>
      </c>
      <c r="O51" s="506">
        <v>2023</v>
      </c>
      <c r="P51" s="512" t="s">
        <v>179</v>
      </c>
      <c r="Q51" s="513"/>
    </row>
    <row r="52" spans="1:17" s="72" customFormat="1" ht="12" customHeight="1">
      <c r="A52" s="511"/>
      <c r="B52" s="509"/>
      <c r="C52" s="509"/>
      <c r="D52" s="509"/>
      <c r="E52" s="509"/>
      <c r="F52" s="509"/>
      <c r="G52" s="509"/>
      <c r="H52" s="509"/>
      <c r="I52" s="507"/>
      <c r="J52" s="507"/>
      <c r="K52" s="507"/>
      <c r="L52" s="507"/>
      <c r="M52" s="507"/>
      <c r="N52" s="507"/>
      <c r="O52" s="507"/>
      <c r="P52" s="458" t="s">
        <v>114</v>
      </c>
      <c r="Q52" s="190" t="s">
        <v>27</v>
      </c>
    </row>
    <row r="53" spans="1:17" ht="10.5" customHeight="1">
      <c r="A53" s="182" t="s">
        <v>85</v>
      </c>
      <c r="B53" s="183"/>
      <c r="C53" s="183"/>
      <c r="D53" s="183"/>
      <c r="E53" s="183"/>
      <c r="F53" s="183"/>
      <c r="G53" s="183"/>
      <c r="H53" s="183"/>
      <c r="I53" s="369"/>
      <c r="J53" s="369"/>
      <c r="K53" s="369"/>
      <c r="L53" s="369"/>
      <c r="M53" s="369"/>
      <c r="N53" s="369"/>
      <c r="O53" s="369"/>
      <c r="P53" s="183"/>
      <c r="Q53" s="457"/>
    </row>
    <row r="54" spans="1:17" ht="10.5" customHeight="1">
      <c r="A54" s="185" t="s">
        <v>9</v>
      </c>
      <c r="B54" s="191">
        <v>104647</v>
      </c>
      <c r="C54" s="191">
        <v>107912</v>
      </c>
      <c r="D54" s="191">
        <v>111279</v>
      </c>
      <c r="E54" s="191">
        <v>113462</v>
      </c>
      <c r="F54" s="191">
        <v>115178</v>
      </c>
      <c r="G54" s="191">
        <v>116332</v>
      </c>
      <c r="H54" s="191">
        <v>117412</v>
      </c>
      <c r="I54" s="191">
        <v>118241</v>
      </c>
      <c r="J54" s="191">
        <v>118382</v>
      </c>
      <c r="K54" s="191">
        <v>119714</v>
      </c>
      <c r="L54" s="191">
        <v>120887</v>
      </c>
      <c r="M54" s="191">
        <v>121929</v>
      </c>
      <c r="N54" s="191">
        <v>122547</v>
      </c>
      <c r="O54" s="191">
        <v>125065</v>
      </c>
      <c r="P54" s="191">
        <f t="shared" ref="P54:P73" si="0">O54-N54</f>
        <v>2518</v>
      </c>
      <c r="Q54" s="444">
        <f t="shared" ref="Q54:Q73" si="1">((O54/N54)-1)*100</f>
        <v>2.0547218618162777</v>
      </c>
    </row>
    <row r="55" spans="1:17" ht="10.5" customHeight="1">
      <c r="A55" s="185" t="s">
        <v>10</v>
      </c>
      <c r="B55" s="191">
        <v>30811</v>
      </c>
      <c r="C55" s="191">
        <v>31408</v>
      </c>
      <c r="D55" s="191">
        <v>31963</v>
      </c>
      <c r="E55" s="191">
        <v>32350</v>
      </c>
      <c r="F55" s="191">
        <v>32560</v>
      </c>
      <c r="G55" s="191">
        <v>32835</v>
      </c>
      <c r="H55" s="191">
        <v>33161</v>
      </c>
      <c r="I55" s="191">
        <v>33313</v>
      </c>
      <c r="J55" s="191">
        <v>33740</v>
      </c>
      <c r="K55" s="191">
        <v>34013</v>
      </c>
      <c r="L55" s="191">
        <v>34404</v>
      </c>
      <c r="M55" s="191">
        <v>34723</v>
      </c>
      <c r="N55" s="191">
        <v>34986</v>
      </c>
      <c r="O55" s="191">
        <v>35346</v>
      </c>
      <c r="P55" s="191">
        <f t="shared" si="0"/>
        <v>360</v>
      </c>
      <c r="Q55" s="444">
        <f t="shared" si="1"/>
        <v>1.0289830217801388</v>
      </c>
    </row>
    <row r="56" spans="1:17" ht="10.5" customHeight="1">
      <c r="A56" s="185" t="s">
        <v>23</v>
      </c>
      <c r="B56" s="191">
        <v>22185</v>
      </c>
      <c r="C56" s="191">
        <v>22770</v>
      </c>
      <c r="D56" s="191">
        <v>22931</v>
      </c>
      <c r="E56" s="191">
        <v>23410</v>
      </c>
      <c r="F56" s="191">
        <v>23690</v>
      </c>
      <c r="G56" s="191">
        <v>23927</v>
      </c>
      <c r="H56" s="191">
        <v>24224</v>
      </c>
      <c r="I56" s="191">
        <v>24701</v>
      </c>
      <c r="J56" s="191">
        <v>24830</v>
      </c>
      <c r="K56" s="191">
        <v>25179</v>
      </c>
      <c r="L56" s="191">
        <v>25502</v>
      </c>
      <c r="M56" s="191">
        <v>25441</v>
      </c>
      <c r="N56" s="191">
        <v>25298</v>
      </c>
      <c r="O56" s="191">
        <v>25396</v>
      </c>
      <c r="P56" s="191">
        <f t="shared" si="0"/>
        <v>98</v>
      </c>
      <c r="Q56" s="444">
        <f t="shared" si="1"/>
        <v>0.38738240177089711</v>
      </c>
    </row>
    <row r="57" spans="1:17" ht="10.5" customHeight="1">
      <c r="A57" s="185" t="s">
        <v>11</v>
      </c>
      <c r="B57" s="191">
        <v>157673</v>
      </c>
      <c r="C57" s="191">
        <v>163210</v>
      </c>
      <c r="D57" s="191">
        <v>166497</v>
      </c>
      <c r="E57" s="191">
        <v>168576</v>
      </c>
      <c r="F57" s="191">
        <v>170407</v>
      </c>
      <c r="G57" s="191">
        <v>175534</v>
      </c>
      <c r="H57" s="191">
        <v>178552</v>
      </c>
      <c r="I57" s="191">
        <v>176545</v>
      </c>
      <c r="J57" s="191">
        <v>179277</v>
      </c>
      <c r="K57" s="191">
        <v>181726</v>
      </c>
      <c r="L57" s="191">
        <v>185103</v>
      </c>
      <c r="M57" s="191">
        <v>186916</v>
      </c>
      <c r="N57" s="191">
        <v>188737</v>
      </c>
      <c r="O57" s="191">
        <v>194291</v>
      </c>
      <c r="P57" s="191">
        <f t="shared" si="0"/>
        <v>5554</v>
      </c>
      <c r="Q57" s="444">
        <f t="shared" si="1"/>
        <v>2.9427192336425767</v>
      </c>
    </row>
    <row r="58" spans="1:17" ht="10.5" customHeight="1">
      <c r="A58" s="185" t="s">
        <v>12</v>
      </c>
      <c r="B58" s="191">
        <v>44352</v>
      </c>
      <c r="C58" s="191">
        <v>45257</v>
      </c>
      <c r="D58" s="191">
        <v>45502</v>
      </c>
      <c r="E58" s="191">
        <v>46228</v>
      </c>
      <c r="F58" s="191">
        <v>46427</v>
      </c>
      <c r="G58" s="191">
        <v>46773</v>
      </c>
      <c r="H58" s="191">
        <v>47180</v>
      </c>
      <c r="I58" s="191">
        <v>47414</v>
      </c>
      <c r="J58" s="191">
        <v>47786</v>
      </c>
      <c r="K58" s="191">
        <v>48367</v>
      </c>
      <c r="L58" s="191">
        <v>48473</v>
      </c>
      <c r="M58" s="191">
        <v>48331</v>
      </c>
      <c r="N58" s="191">
        <v>48535</v>
      </c>
      <c r="O58" s="191">
        <v>49558</v>
      </c>
      <c r="P58" s="191">
        <f t="shared" si="0"/>
        <v>1023</v>
      </c>
      <c r="Q58" s="444">
        <f t="shared" si="1"/>
        <v>2.1077572885546569</v>
      </c>
    </row>
    <row r="59" spans="1:17" ht="10.5" customHeight="1">
      <c r="A59" s="185" t="s">
        <v>13</v>
      </c>
      <c r="B59" s="191">
        <v>35803</v>
      </c>
      <c r="C59" s="191">
        <v>36492</v>
      </c>
      <c r="D59" s="191">
        <v>37009</v>
      </c>
      <c r="E59" s="191">
        <v>37364</v>
      </c>
      <c r="F59" s="191">
        <v>37957</v>
      </c>
      <c r="G59" s="191">
        <v>38448</v>
      </c>
      <c r="H59" s="191">
        <v>39556</v>
      </c>
      <c r="I59" s="191">
        <v>40394</v>
      </c>
      <c r="J59" s="191">
        <v>41131</v>
      </c>
      <c r="K59" s="191">
        <v>41763</v>
      </c>
      <c r="L59" s="191">
        <v>42656</v>
      </c>
      <c r="M59" s="191">
        <v>43061</v>
      </c>
      <c r="N59" s="191">
        <v>43608</v>
      </c>
      <c r="O59" s="191">
        <v>44255</v>
      </c>
      <c r="P59" s="191">
        <f t="shared" si="0"/>
        <v>647</v>
      </c>
      <c r="Q59" s="444">
        <f t="shared" si="1"/>
        <v>1.4836727206017253</v>
      </c>
    </row>
    <row r="60" spans="1:17" ht="10.5" customHeight="1">
      <c r="A60" s="185" t="s">
        <v>14</v>
      </c>
      <c r="B60" s="191">
        <v>50258</v>
      </c>
      <c r="C60" s="191">
        <v>51838</v>
      </c>
      <c r="D60" s="191">
        <v>53312</v>
      </c>
      <c r="E60" s="191">
        <v>54024</v>
      </c>
      <c r="F60" s="191">
        <v>54524</v>
      </c>
      <c r="G60" s="191">
        <v>55012</v>
      </c>
      <c r="H60" s="191">
        <v>55613</v>
      </c>
      <c r="I60" s="191">
        <v>55746</v>
      </c>
      <c r="J60" s="191">
        <v>56008</v>
      </c>
      <c r="K60" s="191">
        <v>56289</v>
      </c>
      <c r="L60" s="191">
        <v>56581</v>
      </c>
      <c r="M60" s="191">
        <v>56281</v>
      </c>
      <c r="N60" s="191">
        <v>56616</v>
      </c>
      <c r="O60" s="191">
        <v>57724</v>
      </c>
      <c r="P60" s="191">
        <f t="shared" si="0"/>
        <v>1108</v>
      </c>
      <c r="Q60" s="444">
        <f t="shared" si="1"/>
        <v>1.9570439451745081</v>
      </c>
    </row>
    <row r="61" spans="1:17" ht="10.5" customHeight="1">
      <c r="A61" s="185" t="s">
        <v>15</v>
      </c>
      <c r="B61" s="191">
        <v>22589</v>
      </c>
      <c r="C61" s="191">
        <v>23059</v>
      </c>
      <c r="D61" s="191">
        <v>23383</v>
      </c>
      <c r="E61" s="191">
        <v>23664</v>
      </c>
      <c r="F61" s="191">
        <v>23836</v>
      </c>
      <c r="G61" s="191">
        <v>24066</v>
      </c>
      <c r="H61" s="191">
        <v>24269</v>
      </c>
      <c r="I61" s="191">
        <v>24596</v>
      </c>
      <c r="J61" s="191">
        <v>24865</v>
      </c>
      <c r="K61" s="191">
        <v>24902</v>
      </c>
      <c r="L61" s="191">
        <v>25234</v>
      </c>
      <c r="M61" s="191">
        <v>25189</v>
      </c>
      <c r="N61" s="191">
        <v>25252</v>
      </c>
      <c r="O61" s="191">
        <v>25548</v>
      </c>
      <c r="P61" s="191">
        <f t="shared" si="0"/>
        <v>296</v>
      </c>
      <c r="Q61" s="444">
        <f t="shared" si="1"/>
        <v>1.1721843814351374</v>
      </c>
    </row>
    <row r="62" spans="1:17" ht="10.5" customHeight="1">
      <c r="A62" s="185" t="s">
        <v>5</v>
      </c>
      <c r="B62" s="191">
        <v>80183</v>
      </c>
      <c r="C62" s="191">
        <v>82202</v>
      </c>
      <c r="D62" s="191">
        <v>83425</v>
      </c>
      <c r="E62" s="191">
        <v>84216</v>
      </c>
      <c r="F62" s="191">
        <v>83332</v>
      </c>
      <c r="G62" s="191">
        <v>84754</v>
      </c>
      <c r="H62" s="191">
        <v>85541</v>
      </c>
      <c r="I62" s="191">
        <v>86244</v>
      </c>
      <c r="J62" s="191">
        <v>86513</v>
      </c>
      <c r="K62" s="191">
        <v>86876</v>
      </c>
      <c r="L62" s="191">
        <v>87632</v>
      </c>
      <c r="M62" s="191">
        <v>87488</v>
      </c>
      <c r="N62" s="191">
        <v>87052</v>
      </c>
      <c r="O62" s="191">
        <v>88521</v>
      </c>
      <c r="P62" s="191">
        <f t="shared" si="0"/>
        <v>1469</v>
      </c>
      <c r="Q62" s="444">
        <f t="shared" si="1"/>
        <v>1.6874971281532813</v>
      </c>
    </row>
    <row r="63" spans="1:17" ht="10.5" customHeight="1">
      <c r="A63" s="185" t="s">
        <v>16</v>
      </c>
      <c r="B63" s="191">
        <v>46818</v>
      </c>
      <c r="C63" s="191">
        <v>47947</v>
      </c>
      <c r="D63" s="191">
        <v>48805</v>
      </c>
      <c r="E63" s="191">
        <v>49411</v>
      </c>
      <c r="F63" s="191">
        <v>50237</v>
      </c>
      <c r="G63" s="191">
        <v>50724</v>
      </c>
      <c r="H63" s="191">
        <v>51426</v>
      </c>
      <c r="I63" s="191">
        <v>51933</v>
      </c>
      <c r="J63" s="191">
        <v>52201</v>
      </c>
      <c r="K63" s="191">
        <v>52536</v>
      </c>
      <c r="L63" s="191">
        <v>52728</v>
      </c>
      <c r="M63" s="191">
        <v>52854</v>
      </c>
      <c r="N63" s="191">
        <v>52751</v>
      </c>
      <c r="O63" s="191">
        <v>53704</v>
      </c>
      <c r="P63" s="191">
        <f t="shared" si="0"/>
        <v>953</v>
      </c>
      <c r="Q63" s="444">
        <f t="shared" si="1"/>
        <v>1.8066008227332286</v>
      </c>
    </row>
    <row r="64" spans="1:17" ht="10.5" customHeight="1">
      <c r="A64" s="185" t="s">
        <v>17</v>
      </c>
      <c r="B64" s="191">
        <v>19812</v>
      </c>
      <c r="C64" s="191">
        <v>20261</v>
      </c>
      <c r="D64" s="191">
        <v>20661</v>
      </c>
      <c r="E64" s="191">
        <v>21025</v>
      </c>
      <c r="F64" s="191">
        <v>21317</v>
      </c>
      <c r="G64" s="191">
        <v>21525</v>
      </c>
      <c r="H64" s="191">
        <v>21638</v>
      </c>
      <c r="I64" s="191">
        <v>21609</v>
      </c>
      <c r="J64" s="191">
        <v>21774</v>
      </c>
      <c r="K64" s="191">
        <v>21990</v>
      </c>
      <c r="L64" s="191">
        <v>21959</v>
      </c>
      <c r="M64" s="191">
        <v>21873</v>
      </c>
      <c r="N64" s="191">
        <v>22023</v>
      </c>
      <c r="O64" s="191">
        <v>22563</v>
      </c>
      <c r="P64" s="191">
        <f t="shared" si="0"/>
        <v>540</v>
      </c>
      <c r="Q64" s="444">
        <f t="shared" si="1"/>
        <v>2.4519820187985264</v>
      </c>
    </row>
    <row r="65" spans="1:17" ht="10.5" customHeight="1">
      <c r="A65" s="185" t="s">
        <v>24</v>
      </c>
      <c r="B65" s="191">
        <v>88181</v>
      </c>
      <c r="C65" s="191">
        <v>91733</v>
      </c>
      <c r="D65" s="191">
        <v>93893</v>
      </c>
      <c r="E65" s="191">
        <v>94653</v>
      </c>
      <c r="F65" s="191">
        <v>94854</v>
      </c>
      <c r="G65" s="191">
        <v>95576</v>
      </c>
      <c r="H65" s="191">
        <v>96586</v>
      </c>
      <c r="I65" s="191">
        <v>96629</v>
      </c>
      <c r="J65" s="191">
        <v>97005</v>
      </c>
      <c r="K65" s="191">
        <v>97462</v>
      </c>
      <c r="L65" s="191">
        <v>97979</v>
      </c>
      <c r="M65" s="191">
        <v>98112</v>
      </c>
      <c r="N65" s="191">
        <v>97697</v>
      </c>
      <c r="O65" s="191">
        <v>98270</v>
      </c>
      <c r="P65" s="191">
        <f t="shared" si="0"/>
        <v>573</v>
      </c>
      <c r="Q65" s="444">
        <f t="shared" si="1"/>
        <v>0.58650726224960259</v>
      </c>
    </row>
    <row r="66" spans="1:17" ht="10.5" customHeight="1">
      <c r="A66" s="185" t="s">
        <v>28</v>
      </c>
      <c r="B66" s="191">
        <v>46981</v>
      </c>
      <c r="C66" s="191">
        <v>48439</v>
      </c>
      <c r="D66" s="191">
        <v>49492</v>
      </c>
      <c r="E66" s="191">
        <v>50377</v>
      </c>
      <c r="F66" s="191">
        <v>50460</v>
      </c>
      <c r="G66" s="191">
        <v>50472</v>
      </c>
      <c r="H66" s="191">
        <v>50659</v>
      </c>
      <c r="I66" s="191">
        <v>50471</v>
      </c>
      <c r="J66" s="191">
        <v>50002</v>
      </c>
      <c r="K66" s="191">
        <v>50267</v>
      </c>
      <c r="L66" s="191">
        <v>49678</v>
      </c>
      <c r="M66" s="191">
        <v>49196</v>
      </c>
      <c r="N66" s="191">
        <v>48837</v>
      </c>
      <c r="O66" s="191">
        <v>49323</v>
      </c>
      <c r="P66" s="191">
        <f t="shared" si="0"/>
        <v>486</v>
      </c>
      <c r="Q66" s="444">
        <f t="shared" si="1"/>
        <v>0.99514712205910349</v>
      </c>
    </row>
    <row r="67" spans="1:17" ht="10.5" customHeight="1">
      <c r="A67" s="185" t="s">
        <v>42</v>
      </c>
      <c r="B67" s="191">
        <v>26338</v>
      </c>
      <c r="C67" s="191">
        <v>27358</v>
      </c>
      <c r="D67" s="191">
        <v>27134</v>
      </c>
      <c r="E67" s="191">
        <v>27207</v>
      </c>
      <c r="F67" s="191">
        <v>27447</v>
      </c>
      <c r="G67" s="191">
        <v>27332</v>
      </c>
      <c r="H67" s="191">
        <v>27402</v>
      </c>
      <c r="I67" s="191">
        <v>27115</v>
      </c>
      <c r="J67" s="191">
        <v>27032</v>
      </c>
      <c r="K67" s="191">
        <v>27457</v>
      </c>
      <c r="L67" s="191">
        <v>27497</v>
      </c>
      <c r="M67" s="191">
        <v>27124</v>
      </c>
      <c r="N67" s="191">
        <v>26965</v>
      </c>
      <c r="O67" s="191">
        <v>27068</v>
      </c>
      <c r="P67" s="191">
        <f t="shared" si="0"/>
        <v>103</v>
      </c>
      <c r="Q67" s="444">
        <f t="shared" si="1"/>
        <v>0.38197663638048773</v>
      </c>
    </row>
    <row r="68" spans="1:17" ht="10.5" customHeight="1">
      <c r="A68" s="185" t="s">
        <v>18</v>
      </c>
      <c r="B68" s="191">
        <v>121232</v>
      </c>
      <c r="C68" s="191">
        <v>125656</v>
      </c>
      <c r="D68" s="191">
        <v>127747</v>
      </c>
      <c r="E68" s="191">
        <v>130587</v>
      </c>
      <c r="F68" s="191">
        <v>131604</v>
      </c>
      <c r="G68" s="191">
        <v>131030</v>
      </c>
      <c r="H68" s="191">
        <v>132590</v>
      </c>
      <c r="I68" s="191">
        <v>133042</v>
      </c>
      <c r="J68" s="191">
        <v>133010</v>
      </c>
      <c r="K68" s="191">
        <v>133309</v>
      </c>
      <c r="L68" s="191">
        <v>132799</v>
      </c>
      <c r="M68" s="191">
        <v>131451</v>
      </c>
      <c r="N68" s="191">
        <v>130690</v>
      </c>
      <c r="O68" s="191">
        <v>130775</v>
      </c>
      <c r="P68" s="191">
        <f t="shared" si="0"/>
        <v>85</v>
      </c>
      <c r="Q68" s="444">
        <f t="shared" si="1"/>
        <v>6.5039406228484253E-2</v>
      </c>
    </row>
    <row r="69" spans="1:17" ht="10.5" customHeight="1">
      <c r="A69" s="185" t="s">
        <v>19</v>
      </c>
      <c r="B69" s="191">
        <v>77589</v>
      </c>
      <c r="C69" s="191">
        <v>78288</v>
      </c>
      <c r="D69" s="191">
        <v>79610</v>
      </c>
      <c r="E69" s="191">
        <v>80487</v>
      </c>
      <c r="F69" s="191">
        <v>81089</v>
      </c>
      <c r="G69" s="191">
        <v>81280</v>
      </c>
      <c r="H69" s="191">
        <v>81944</v>
      </c>
      <c r="I69" s="191">
        <v>82307</v>
      </c>
      <c r="J69" s="191">
        <v>82275</v>
      </c>
      <c r="K69" s="191">
        <v>83024</v>
      </c>
      <c r="L69" s="191">
        <v>83980</v>
      </c>
      <c r="M69" s="191">
        <v>84774</v>
      </c>
      <c r="N69" s="191">
        <v>85099</v>
      </c>
      <c r="O69" s="191">
        <v>86101</v>
      </c>
      <c r="P69" s="191">
        <f t="shared" si="0"/>
        <v>1002</v>
      </c>
      <c r="Q69" s="444">
        <f t="shared" si="1"/>
        <v>1.1774521439734897</v>
      </c>
    </row>
    <row r="70" spans="1:17" ht="10.5" customHeight="1">
      <c r="A70" s="185" t="s">
        <v>20</v>
      </c>
      <c r="B70" s="191">
        <v>24260</v>
      </c>
      <c r="C70" s="191">
        <v>24249</v>
      </c>
      <c r="D70" s="191">
        <v>24303</v>
      </c>
      <c r="E70" s="191">
        <v>24467</v>
      </c>
      <c r="F70" s="191">
        <v>24408</v>
      </c>
      <c r="G70" s="191">
        <v>24454</v>
      </c>
      <c r="H70" s="191">
        <v>24619</v>
      </c>
      <c r="I70" s="191">
        <v>24871</v>
      </c>
      <c r="J70" s="191">
        <v>25012</v>
      </c>
      <c r="K70" s="191">
        <v>25184</v>
      </c>
      <c r="L70" s="191">
        <v>25332</v>
      </c>
      <c r="M70" s="191">
        <v>25221</v>
      </c>
      <c r="N70" s="191">
        <v>25187</v>
      </c>
      <c r="O70" s="191">
        <v>25392</v>
      </c>
      <c r="P70" s="191">
        <f t="shared" si="0"/>
        <v>205</v>
      </c>
      <c r="Q70" s="444">
        <f t="shared" si="1"/>
        <v>0.81391193869853051</v>
      </c>
    </row>
    <row r="71" spans="1:17" ht="10.5" customHeight="1">
      <c r="A71" s="185" t="s">
        <v>40</v>
      </c>
      <c r="B71" s="191">
        <v>50749</v>
      </c>
      <c r="C71" s="191">
        <v>51515</v>
      </c>
      <c r="D71" s="191">
        <v>51871</v>
      </c>
      <c r="E71" s="191">
        <v>52592</v>
      </c>
      <c r="F71" s="191">
        <v>53318</v>
      </c>
      <c r="G71" s="191">
        <v>54022</v>
      </c>
      <c r="H71" s="191">
        <v>54311</v>
      </c>
      <c r="I71" s="191">
        <v>55216</v>
      </c>
      <c r="J71" s="191">
        <v>56303</v>
      </c>
      <c r="K71" s="191">
        <v>56660</v>
      </c>
      <c r="L71" s="191">
        <v>57712</v>
      </c>
      <c r="M71" s="191">
        <v>58010</v>
      </c>
      <c r="N71" s="191">
        <v>58541</v>
      </c>
      <c r="O71" s="191">
        <v>59778</v>
      </c>
      <c r="P71" s="191">
        <f t="shared" si="0"/>
        <v>1237</v>
      </c>
      <c r="Q71" s="444">
        <f t="shared" si="1"/>
        <v>2.1130489742231973</v>
      </c>
    </row>
    <row r="72" spans="1:17" ht="10.5" customHeight="1">
      <c r="A72" s="185" t="s">
        <v>41</v>
      </c>
      <c r="B72" s="191">
        <v>39077</v>
      </c>
      <c r="C72" s="191">
        <v>39494</v>
      </c>
      <c r="D72" s="191">
        <v>40037</v>
      </c>
      <c r="E72" s="191">
        <v>40535</v>
      </c>
      <c r="F72" s="191">
        <v>40841</v>
      </c>
      <c r="G72" s="191">
        <v>41077</v>
      </c>
      <c r="H72" s="191">
        <v>41207</v>
      </c>
      <c r="I72" s="191">
        <v>41217</v>
      </c>
      <c r="J72" s="191">
        <v>41580</v>
      </c>
      <c r="K72" s="191">
        <v>41824</v>
      </c>
      <c r="L72" s="191">
        <v>42119</v>
      </c>
      <c r="M72" s="191">
        <v>41996</v>
      </c>
      <c r="N72" s="191">
        <v>42216</v>
      </c>
      <c r="O72" s="191">
        <v>42497</v>
      </c>
      <c r="P72" s="191">
        <f t="shared" si="0"/>
        <v>281</v>
      </c>
      <c r="Q72" s="444">
        <f t="shared" si="1"/>
        <v>0.66562440780746357</v>
      </c>
    </row>
    <row r="73" spans="1:17" ht="12.75" customHeight="1">
      <c r="A73" s="188" t="s">
        <v>21</v>
      </c>
      <c r="B73" s="193">
        <v>1089538</v>
      </c>
      <c r="C73" s="193">
        <v>1119088</v>
      </c>
      <c r="D73" s="193">
        <v>1138854</v>
      </c>
      <c r="E73" s="193">
        <v>1154635</v>
      </c>
      <c r="F73" s="193">
        <v>1163486</v>
      </c>
      <c r="G73" s="193">
        <v>1175173</v>
      </c>
      <c r="H73" s="193">
        <v>1187890</v>
      </c>
      <c r="I73" s="193">
        <v>1191604</v>
      </c>
      <c r="J73" s="193">
        <v>1198726</v>
      </c>
      <c r="K73" s="193">
        <v>1208542</v>
      </c>
      <c r="L73" s="193">
        <v>1218255</v>
      </c>
      <c r="M73" s="193">
        <v>1219970</v>
      </c>
      <c r="N73" s="193">
        <v>1222637</v>
      </c>
      <c r="O73" s="193">
        <v>1241175</v>
      </c>
      <c r="P73" s="193">
        <f t="shared" si="0"/>
        <v>18538</v>
      </c>
      <c r="Q73" s="445">
        <f t="shared" si="1"/>
        <v>1.5162309009133512</v>
      </c>
    </row>
    <row r="74" spans="1:17" ht="10.5" customHeight="1">
      <c r="A74" s="186" t="s">
        <v>99</v>
      </c>
      <c r="B74" s="195"/>
      <c r="C74" s="195"/>
      <c r="D74" s="195"/>
      <c r="E74" s="195"/>
      <c r="F74" s="195"/>
      <c r="G74" s="195"/>
      <c r="H74" s="195"/>
      <c r="I74" s="369"/>
      <c r="J74" s="369"/>
      <c r="K74" s="369"/>
      <c r="L74" s="369"/>
      <c r="M74" s="369"/>
      <c r="N74" s="369"/>
      <c r="O74" s="369"/>
      <c r="P74" s="369"/>
      <c r="Q74" s="446"/>
    </row>
    <row r="75" spans="1:17" ht="10.5" customHeight="1">
      <c r="A75" s="187" t="s">
        <v>86</v>
      </c>
      <c r="B75" s="191">
        <v>1744862</v>
      </c>
      <c r="C75" s="191">
        <v>1764773</v>
      </c>
      <c r="D75" s="191">
        <v>1781904</v>
      </c>
      <c r="E75" s="191">
        <v>1793377</v>
      </c>
      <c r="F75" s="191">
        <v>1802719</v>
      </c>
      <c r="G75" s="191">
        <v>1813282</v>
      </c>
      <c r="H75" s="191">
        <v>1824136</v>
      </c>
      <c r="I75" s="191">
        <v>1836030</v>
      </c>
      <c r="J75" s="177">
        <v>1847486</v>
      </c>
      <c r="K75" s="177">
        <v>1857986</v>
      </c>
      <c r="L75" s="177">
        <v>1869730</v>
      </c>
      <c r="M75" s="177">
        <v>1875524</v>
      </c>
      <c r="N75" s="177">
        <v>1886609</v>
      </c>
      <c r="O75" s="177">
        <v>1910952</v>
      </c>
      <c r="P75" s="191">
        <f t="shared" ref="P75:P82" si="2">O75-N75</f>
        <v>24343</v>
      </c>
      <c r="Q75" s="444">
        <f t="shared" ref="Q75:Q82" si="3">((O75/N75)-1)*100</f>
        <v>1.2903044563022936</v>
      </c>
    </row>
    <row r="76" spans="1:17" ht="10.5" customHeight="1">
      <c r="A76" s="187" t="s">
        <v>87</v>
      </c>
      <c r="B76" s="191">
        <v>1076924</v>
      </c>
      <c r="C76" s="191">
        <v>1086446</v>
      </c>
      <c r="D76" s="191">
        <v>1094751</v>
      </c>
      <c r="E76" s="191">
        <v>1101280</v>
      </c>
      <c r="F76" s="191">
        <v>1107266</v>
      </c>
      <c r="G76" s="191">
        <v>1114299</v>
      </c>
      <c r="H76" s="191">
        <v>1121693</v>
      </c>
      <c r="I76" s="191">
        <v>1129849</v>
      </c>
      <c r="J76" s="177">
        <v>1138489</v>
      </c>
      <c r="K76" s="177">
        <v>1146175</v>
      </c>
      <c r="L76" s="177">
        <v>1155843</v>
      </c>
      <c r="M76" s="177">
        <v>1162084</v>
      </c>
      <c r="N76" s="177">
        <v>1173440</v>
      </c>
      <c r="O76" s="177">
        <v>1187483</v>
      </c>
      <c r="P76" s="191">
        <f t="shared" si="2"/>
        <v>14043</v>
      </c>
      <c r="Q76" s="444">
        <f t="shared" si="3"/>
        <v>1.1967377965639514</v>
      </c>
    </row>
    <row r="77" spans="1:17" ht="10.5" customHeight="1">
      <c r="A77" s="309" t="s">
        <v>96</v>
      </c>
      <c r="B77" s="310">
        <v>593455</v>
      </c>
      <c r="C77" s="310">
        <v>598944</v>
      </c>
      <c r="D77" s="310">
        <v>604097</v>
      </c>
      <c r="E77" s="310">
        <v>608736</v>
      </c>
      <c r="F77" s="310">
        <v>612613</v>
      </c>
      <c r="G77" s="310">
        <v>617330</v>
      </c>
      <c r="H77" s="310">
        <v>622234</v>
      </c>
      <c r="I77" s="310">
        <v>627247</v>
      </c>
      <c r="J77" s="463">
        <v>632134</v>
      </c>
      <c r="K77" s="463">
        <v>637441</v>
      </c>
      <c r="L77" s="463">
        <v>643766</v>
      </c>
      <c r="M77" s="463">
        <v>649086</v>
      </c>
      <c r="N77" s="463">
        <v>655700</v>
      </c>
      <c r="O77" s="463">
        <v>664201</v>
      </c>
      <c r="P77" s="310">
        <f t="shared" si="2"/>
        <v>8501</v>
      </c>
      <c r="Q77" s="447">
        <f t="shared" si="3"/>
        <v>1.2964770474302334</v>
      </c>
    </row>
    <row r="78" spans="1:17" ht="10.5" customHeight="1">
      <c r="A78" s="309" t="s">
        <v>97</v>
      </c>
      <c r="B78" s="310">
        <v>483469</v>
      </c>
      <c r="C78" s="310">
        <v>487502</v>
      </c>
      <c r="D78" s="310">
        <v>490654</v>
      </c>
      <c r="E78" s="310">
        <v>492544</v>
      </c>
      <c r="F78" s="310">
        <v>494653</v>
      </c>
      <c r="G78" s="310">
        <v>496969</v>
      </c>
      <c r="H78" s="310">
        <v>499459</v>
      </c>
      <c r="I78" s="310">
        <v>502602</v>
      </c>
      <c r="J78" s="463">
        <v>506355</v>
      </c>
      <c r="K78" s="463">
        <v>508734</v>
      </c>
      <c r="L78" s="463">
        <v>512077</v>
      </c>
      <c r="M78" s="463">
        <v>512998</v>
      </c>
      <c r="N78" s="463">
        <v>517740</v>
      </c>
      <c r="O78" s="463">
        <v>523282</v>
      </c>
      <c r="P78" s="310">
        <f t="shared" si="2"/>
        <v>5542</v>
      </c>
      <c r="Q78" s="447">
        <f t="shared" si="3"/>
        <v>1.0704214470583784</v>
      </c>
    </row>
    <row r="79" spans="1:17" ht="10.5" customHeight="1">
      <c r="A79" s="187" t="s">
        <v>89</v>
      </c>
      <c r="B79" s="191">
        <v>1159366</v>
      </c>
      <c r="C79" s="191">
        <v>1164967</v>
      </c>
      <c r="D79" s="191">
        <v>1169990</v>
      </c>
      <c r="E79" s="191">
        <v>1173019</v>
      </c>
      <c r="F79" s="191">
        <v>1175508</v>
      </c>
      <c r="G79" s="191">
        <v>1178996</v>
      </c>
      <c r="H79" s="191">
        <v>1181828</v>
      </c>
      <c r="I79" s="191">
        <v>1186532</v>
      </c>
      <c r="J79" s="177">
        <v>1191059</v>
      </c>
      <c r="K79" s="177">
        <v>1195796</v>
      </c>
      <c r="L79" s="177">
        <v>1200945</v>
      </c>
      <c r="M79" s="177">
        <v>1203312</v>
      </c>
      <c r="N79" s="177">
        <v>1209011</v>
      </c>
      <c r="O79" s="177">
        <v>1220026</v>
      </c>
      <c r="P79" s="191">
        <f t="shared" si="2"/>
        <v>11015</v>
      </c>
      <c r="Q79" s="444">
        <f t="shared" si="3"/>
        <v>0.91107525076281615</v>
      </c>
    </row>
    <row r="80" spans="1:17" ht="10.5" customHeight="1">
      <c r="A80" s="187" t="s">
        <v>90</v>
      </c>
      <c r="B80" s="191">
        <v>1432326</v>
      </c>
      <c r="C80" s="191">
        <v>1445831</v>
      </c>
      <c r="D80" s="191">
        <v>1454716</v>
      </c>
      <c r="E80" s="191">
        <v>1460944</v>
      </c>
      <c r="F80" s="191">
        <v>1468932</v>
      </c>
      <c r="G80" s="191">
        <v>1477346</v>
      </c>
      <c r="H80" s="191">
        <v>1486722</v>
      </c>
      <c r="I80" s="191">
        <v>1496187</v>
      </c>
      <c r="J80" s="177">
        <v>1505053</v>
      </c>
      <c r="K80" s="177">
        <v>1515064</v>
      </c>
      <c r="L80" s="177">
        <v>1525255</v>
      </c>
      <c r="M80" s="177">
        <v>1531745</v>
      </c>
      <c r="N80" s="177">
        <v>1543865</v>
      </c>
      <c r="O80" s="177">
        <v>1561316</v>
      </c>
      <c r="P80" s="191">
        <f t="shared" si="2"/>
        <v>17451</v>
      </c>
      <c r="Q80" s="444">
        <f t="shared" si="3"/>
        <v>1.1303449459635351</v>
      </c>
    </row>
    <row r="81" spans="1:17" ht="10.5" customHeight="1">
      <c r="A81" s="187" t="s">
        <v>93</v>
      </c>
      <c r="B81" s="191">
        <v>838505</v>
      </c>
      <c r="C81" s="191">
        <v>844621</v>
      </c>
      <c r="D81" s="191">
        <v>849404</v>
      </c>
      <c r="E81" s="191">
        <v>853239</v>
      </c>
      <c r="F81" s="191">
        <v>856280</v>
      </c>
      <c r="G81" s="191">
        <v>860204</v>
      </c>
      <c r="H81" s="191">
        <v>863425</v>
      </c>
      <c r="I81" s="191">
        <v>867413</v>
      </c>
      <c r="J81" s="177">
        <v>870880</v>
      </c>
      <c r="K81" s="177">
        <v>874048</v>
      </c>
      <c r="L81" s="177">
        <v>877370</v>
      </c>
      <c r="M81" s="177">
        <v>880397</v>
      </c>
      <c r="N81" s="177">
        <v>885951</v>
      </c>
      <c r="O81" s="177">
        <v>895030</v>
      </c>
      <c r="P81" s="191">
        <f t="shared" si="2"/>
        <v>9079</v>
      </c>
      <c r="Q81" s="444">
        <f t="shared" si="3"/>
        <v>1.0247745078452386</v>
      </c>
    </row>
    <row r="82" spans="1:17" ht="12.75" customHeight="1">
      <c r="A82" s="188" t="s">
        <v>38</v>
      </c>
      <c r="B82" s="193">
        <v>6251983</v>
      </c>
      <c r="C82" s="193">
        <v>6306638</v>
      </c>
      <c r="D82" s="193">
        <v>6350765</v>
      </c>
      <c r="E82" s="193">
        <v>6381859</v>
      </c>
      <c r="F82" s="193">
        <v>6410705</v>
      </c>
      <c r="G82" s="193">
        <v>6444127</v>
      </c>
      <c r="H82" s="193">
        <v>6477804</v>
      </c>
      <c r="I82" s="193">
        <v>6516011</v>
      </c>
      <c r="J82" s="193">
        <v>6552967</v>
      </c>
      <c r="K82" s="179">
        <v>6589069</v>
      </c>
      <c r="L82" s="179">
        <v>6629143</v>
      </c>
      <c r="M82" s="179">
        <v>6653062</v>
      </c>
      <c r="N82" s="179">
        <v>6698876</v>
      </c>
      <c r="O82" s="179">
        <v>6774807</v>
      </c>
      <c r="P82" s="193">
        <f t="shared" si="2"/>
        <v>75931</v>
      </c>
      <c r="Q82" s="445">
        <f t="shared" si="3"/>
        <v>1.1334886628741936</v>
      </c>
    </row>
    <row r="83" spans="1:17" ht="10.5" customHeight="1">
      <c r="A83" s="186" t="s">
        <v>100</v>
      </c>
      <c r="B83" s="191"/>
      <c r="C83" s="191"/>
      <c r="D83" s="191"/>
      <c r="E83" s="191"/>
      <c r="F83" s="191"/>
      <c r="G83" s="191"/>
      <c r="H83" s="191"/>
      <c r="I83" s="191"/>
      <c r="J83" s="191"/>
      <c r="K83" s="177"/>
      <c r="L83" s="177"/>
      <c r="M83" s="177"/>
      <c r="N83" s="177"/>
      <c r="O83" s="177"/>
      <c r="P83" s="191"/>
      <c r="Q83" s="444"/>
    </row>
    <row r="84" spans="1:17" ht="22.5" customHeight="1">
      <c r="A84" s="187" t="s">
        <v>88</v>
      </c>
      <c r="B84" s="191">
        <v>379515</v>
      </c>
      <c r="C84" s="191">
        <v>382866</v>
      </c>
      <c r="D84" s="191">
        <v>385990</v>
      </c>
      <c r="E84" s="191">
        <v>388526</v>
      </c>
      <c r="F84" s="191">
        <v>390966</v>
      </c>
      <c r="G84" s="191">
        <v>393700</v>
      </c>
      <c r="H84" s="191">
        <v>396840</v>
      </c>
      <c r="I84" s="191">
        <v>399123</v>
      </c>
      <c r="J84" s="177">
        <v>401106</v>
      </c>
      <c r="K84" s="177">
        <v>403599</v>
      </c>
      <c r="L84" s="177">
        <v>406019</v>
      </c>
      <c r="M84" s="177">
        <v>407397</v>
      </c>
      <c r="N84" s="177">
        <v>409782</v>
      </c>
      <c r="O84" s="177">
        <v>412934</v>
      </c>
      <c r="P84" s="191">
        <f t="shared" ref="P84:P91" si="4">O84-N84</f>
        <v>3152</v>
      </c>
      <c r="Q84" s="444">
        <f t="shared" ref="Q84:Q91" si="5">((O84/N84)-1)*100</f>
        <v>0.76918947147508465</v>
      </c>
    </row>
    <row r="85" spans="1:17" ht="11.25" customHeight="1">
      <c r="A85" s="309" t="s">
        <v>98</v>
      </c>
      <c r="B85" s="310">
        <v>379515</v>
      </c>
      <c r="C85" s="310">
        <v>382866</v>
      </c>
      <c r="D85" s="310">
        <v>385990</v>
      </c>
      <c r="E85" s="310">
        <v>388526</v>
      </c>
      <c r="F85" s="310">
        <v>390966</v>
      </c>
      <c r="G85" s="310">
        <v>393700</v>
      </c>
      <c r="H85" s="310">
        <v>396840</v>
      </c>
      <c r="I85" s="310">
        <v>399123</v>
      </c>
      <c r="J85" s="463">
        <v>401106</v>
      </c>
      <c r="K85" s="463">
        <v>403599</v>
      </c>
      <c r="L85" s="463">
        <v>406019</v>
      </c>
      <c r="M85" s="463">
        <v>407397</v>
      </c>
      <c r="N85" s="463">
        <v>409782</v>
      </c>
      <c r="O85" s="463">
        <v>412934</v>
      </c>
      <c r="P85" s="310">
        <f t="shared" si="4"/>
        <v>3152</v>
      </c>
      <c r="Q85" s="447">
        <f t="shared" si="5"/>
        <v>0.76918947147508465</v>
      </c>
    </row>
    <row r="86" spans="1:17" ht="11.25" customHeight="1">
      <c r="A86" s="187" t="s">
        <v>91</v>
      </c>
      <c r="B86" s="191">
        <v>1309880</v>
      </c>
      <c r="C86" s="191">
        <v>1317284</v>
      </c>
      <c r="D86" s="191">
        <v>1323196</v>
      </c>
      <c r="E86" s="191">
        <v>1328760</v>
      </c>
      <c r="F86" s="191">
        <v>1332042</v>
      </c>
      <c r="G86" s="191">
        <v>1335360</v>
      </c>
      <c r="H86" s="191">
        <v>1337157</v>
      </c>
      <c r="I86" s="191">
        <v>1339562</v>
      </c>
      <c r="J86" s="177">
        <v>1341645</v>
      </c>
      <c r="K86" s="177">
        <v>1344241</v>
      </c>
      <c r="L86" s="177">
        <v>1346840</v>
      </c>
      <c r="M86" s="177">
        <v>1345947</v>
      </c>
      <c r="N86" s="177">
        <v>1351127</v>
      </c>
      <c r="O86" s="177">
        <v>1356895</v>
      </c>
      <c r="P86" s="191">
        <f t="shared" si="4"/>
        <v>5768</v>
      </c>
      <c r="Q86" s="444">
        <f t="shared" si="5"/>
        <v>0.42690287441520258</v>
      </c>
    </row>
    <row r="87" spans="1:17" ht="22.5" customHeight="1">
      <c r="A87" s="187" t="s">
        <v>92</v>
      </c>
      <c r="B87" s="191">
        <v>1067685</v>
      </c>
      <c r="C87" s="191">
        <v>1077203</v>
      </c>
      <c r="D87" s="191">
        <v>1083400</v>
      </c>
      <c r="E87" s="191">
        <v>1087729</v>
      </c>
      <c r="F87" s="191">
        <v>1091734</v>
      </c>
      <c r="G87" s="191">
        <v>1094791</v>
      </c>
      <c r="H87" s="191">
        <v>1098688</v>
      </c>
      <c r="I87" s="191">
        <v>1102531</v>
      </c>
      <c r="J87" s="177">
        <v>1105326</v>
      </c>
      <c r="K87" s="177">
        <v>1106992</v>
      </c>
      <c r="L87" s="177">
        <v>1109800</v>
      </c>
      <c r="M87" s="177">
        <v>1109067</v>
      </c>
      <c r="N87" s="177">
        <v>1110989</v>
      </c>
      <c r="O87" s="177">
        <v>1115518</v>
      </c>
      <c r="P87" s="191">
        <f t="shared" si="4"/>
        <v>4529</v>
      </c>
      <c r="Q87" s="444">
        <f t="shared" si="5"/>
        <v>0.40765480126265796</v>
      </c>
    </row>
    <row r="88" spans="1:17" ht="11.25" customHeight="1">
      <c r="A88" s="187" t="s">
        <v>94</v>
      </c>
      <c r="B88" s="191">
        <v>269023</v>
      </c>
      <c r="C88" s="191">
        <v>271352</v>
      </c>
      <c r="D88" s="191">
        <v>273638</v>
      </c>
      <c r="E88" s="191">
        <v>275594</v>
      </c>
      <c r="F88" s="191">
        <v>276846</v>
      </c>
      <c r="G88" s="191">
        <v>278748</v>
      </c>
      <c r="H88" s="191">
        <v>280327</v>
      </c>
      <c r="I88" s="191">
        <v>281972</v>
      </c>
      <c r="J88" s="177">
        <v>283227</v>
      </c>
      <c r="K88" s="177">
        <v>284638</v>
      </c>
      <c r="L88" s="177">
        <v>286752</v>
      </c>
      <c r="M88" s="177">
        <v>288722</v>
      </c>
      <c r="N88" s="177">
        <v>291143</v>
      </c>
      <c r="O88" s="177">
        <v>293967</v>
      </c>
      <c r="P88" s="191">
        <f t="shared" si="4"/>
        <v>2824</v>
      </c>
      <c r="Q88" s="444">
        <f t="shared" si="5"/>
        <v>0.96997008342978308</v>
      </c>
    </row>
    <row r="89" spans="1:17" ht="11.25" customHeight="1">
      <c r="A89" s="187" t="s">
        <v>95</v>
      </c>
      <c r="B89" s="191">
        <v>472281</v>
      </c>
      <c r="C89" s="191">
        <v>476835</v>
      </c>
      <c r="D89" s="191">
        <v>480105</v>
      </c>
      <c r="E89" s="191">
        <v>482451</v>
      </c>
      <c r="F89" s="191">
        <v>484737</v>
      </c>
      <c r="G89" s="191">
        <v>487145</v>
      </c>
      <c r="H89" s="191">
        <v>489204</v>
      </c>
      <c r="I89" s="191">
        <v>491285</v>
      </c>
      <c r="J89" s="177">
        <v>493073</v>
      </c>
      <c r="K89" s="177">
        <v>494325</v>
      </c>
      <c r="L89" s="177">
        <v>495832</v>
      </c>
      <c r="M89" s="177">
        <v>497073</v>
      </c>
      <c r="N89" s="177">
        <v>499454</v>
      </c>
      <c r="O89" s="177">
        <v>502261</v>
      </c>
      <c r="P89" s="191">
        <f t="shared" si="4"/>
        <v>2807</v>
      </c>
      <c r="Q89" s="444">
        <f t="shared" si="5"/>
        <v>0.56201371898112473</v>
      </c>
    </row>
    <row r="90" spans="1:17" ht="12.75" customHeight="1">
      <c r="A90" s="188" t="s">
        <v>39</v>
      </c>
      <c r="B90" s="193">
        <v>3498384</v>
      </c>
      <c r="C90" s="193">
        <v>3525540</v>
      </c>
      <c r="D90" s="193">
        <v>3546329</v>
      </c>
      <c r="E90" s="193">
        <v>3563060</v>
      </c>
      <c r="F90" s="193">
        <v>3576325</v>
      </c>
      <c r="G90" s="193">
        <v>3589744</v>
      </c>
      <c r="H90" s="193">
        <v>3602216</v>
      </c>
      <c r="I90" s="193">
        <v>4013596</v>
      </c>
      <c r="J90" s="193">
        <v>3624377</v>
      </c>
      <c r="K90" s="193">
        <v>3633795</v>
      </c>
      <c r="L90" s="193">
        <v>3645243</v>
      </c>
      <c r="M90" s="193">
        <v>3648206</v>
      </c>
      <c r="N90" s="193">
        <v>3662495</v>
      </c>
      <c r="O90" s="193">
        <v>3681575</v>
      </c>
      <c r="P90" s="193">
        <f t="shared" si="4"/>
        <v>19080</v>
      </c>
      <c r="Q90" s="445">
        <f t="shared" si="5"/>
        <v>0.52095634260251877</v>
      </c>
    </row>
    <row r="91" spans="1:17" ht="15" customHeight="1">
      <c r="A91" s="189" t="s">
        <v>71</v>
      </c>
      <c r="B91" s="196">
        <v>10839905</v>
      </c>
      <c r="C91" s="196">
        <v>10951266</v>
      </c>
      <c r="D91" s="196">
        <v>11035948</v>
      </c>
      <c r="E91" s="196">
        <v>11099554</v>
      </c>
      <c r="F91" s="196">
        <v>11150516</v>
      </c>
      <c r="G91" s="196">
        <v>11209044</v>
      </c>
      <c r="H91" s="196">
        <v>11267910</v>
      </c>
      <c r="I91" s="196">
        <v>11322088</v>
      </c>
      <c r="J91" s="196">
        <v>11376070</v>
      </c>
      <c r="K91" s="196">
        <v>11431406</v>
      </c>
      <c r="L91" s="196">
        <v>11492641</v>
      </c>
      <c r="M91" s="196">
        <v>11521238</v>
      </c>
      <c r="N91" s="196">
        <v>11584008</v>
      </c>
      <c r="O91" s="196">
        <v>11697557</v>
      </c>
      <c r="P91" s="196">
        <f t="shared" si="4"/>
        <v>113549</v>
      </c>
      <c r="Q91" s="448">
        <f t="shared" si="5"/>
        <v>0.98022204404555335</v>
      </c>
    </row>
    <row r="92" spans="1:17" ht="6" customHeight="1">
      <c r="A92" s="8"/>
      <c r="B92" s="51"/>
      <c r="C92" s="51"/>
      <c r="D92" s="51"/>
      <c r="E92" s="51"/>
      <c r="F92" s="51"/>
      <c r="G92" s="51"/>
      <c r="H92" s="51"/>
      <c r="I92" s="51"/>
      <c r="J92" s="51"/>
      <c r="K92" s="306"/>
      <c r="L92" s="307"/>
      <c r="M92" s="10"/>
    </row>
    <row r="93" spans="1:17" s="83" customFormat="1" ht="10.199999999999999">
      <c r="A93" s="69" t="s">
        <v>157</v>
      </c>
      <c r="B93" s="69"/>
      <c r="C93" s="69"/>
      <c r="D93" s="69"/>
      <c r="E93" s="69"/>
      <c r="F93" s="69"/>
      <c r="G93" s="69"/>
      <c r="H93" s="69"/>
      <c r="I93" s="69"/>
      <c r="J93" s="69"/>
      <c r="K93" s="50"/>
      <c r="L93" s="50"/>
      <c r="M93" s="10"/>
    </row>
    <row r="94" spans="1:17">
      <c r="A94" s="10"/>
      <c r="B94" s="10"/>
      <c r="C94" s="10"/>
      <c r="D94" s="10"/>
      <c r="E94" s="10"/>
      <c r="F94" s="10"/>
      <c r="G94" s="10"/>
      <c r="H94" s="10"/>
      <c r="I94" s="10"/>
      <c r="J94" s="10"/>
      <c r="K94" s="51"/>
      <c r="L94" s="51"/>
      <c r="M94" s="11"/>
    </row>
    <row r="95" spans="1:17">
      <c r="A95" s="10"/>
      <c r="B95" s="10"/>
      <c r="C95" s="10"/>
      <c r="D95" s="10"/>
      <c r="E95" s="10"/>
      <c r="F95" s="10"/>
      <c r="G95" s="10"/>
      <c r="H95" s="10"/>
      <c r="I95" s="10"/>
      <c r="J95" s="10"/>
      <c r="K95" s="69"/>
      <c r="L95" s="69"/>
      <c r="M95" s="83"/>
    </row>
    <row r="96" spans="1:17">
      <c r="A96" s="10"/>
      <c r="B96" s="10"/>
      <c r="C96" s="10"/>
      <c r="D96" s="10"/>
      <c r="E96" s="10"/>
      <c r="F96" s="10"/>
      <c r="G96" s="10"/>
      <c r="H96" s="10"/>
      <c r="I96" s="10"/>
      <c r="J96" s="10"/>
      <c r="K96" s="10"/>
      <c r="L96" s="10"/>
    </row>
    <row r="97" spans="1:14">
      <c r="A97" s="10"/>
      <c r="B97" s="10"/>
      <c r="C97" s="10"/>
      <c r="D97" s="10"/>
      <c r="E97" s="10"/>
      <c r="F97" s="10"/>
      <c r="G97" s="10"/>
      <c r="H97" s="10"/>
      <c r="I97" s="10"/>
      <c r="J97" s="10"/>
      <c r="K97" s="10"/>
      <c r="L97" s="10"/>
      <c r="M97" s="10"/>
    </row>
    <row r="98" spans="1:14">
      <c r="A98" s="10"/>
      <c r="B98" s="10"/>
      <c r="C98" s="10"/>
      <c r="D98" s="10"/>
      <c r="E98" s="10"/>
      <c r="F98" s="10"/>
      <c r="G98" s="10"/>
      <c r="H98" s="10"/>
      <c r="I98" s="10"/>
      <c r="J98" s="10"/>
      <c r="K98" s="10"/>
      <c r="L98" s="10"/>
      <c r="M98" s="10"/>
    </row>
    <row r="99" spans="1:14">
      <c r="A99" s="10"/>
      <c r="B99" s="10"/>
      <c r="C99" s="10"/>
      <c r="D99" s="10"/>
      <c r="E99" s="10"/>
      <c r="F99" s="10"/>
      <c r="G99" s="10"/>
      <c r="H99" s="10"/>
      <c r="I99" s="10"/>
      <c r="J99" s="10"/>
      <c r="K99" s="10"/>
      <c r="L99" s="10"/>
      <c r="M99" s="10"/>
    </row>
    <row r="100" spans="1:14">
      <c r="A100" s="10"/>
      <c r="B100" s="10"/>
      <c r="C100" s="10"/>
      <c r="D100" s="10"/>
      <c r="E100" s="10"/>
      <c r="F100" s="10"/>
      <c r="G100" s="10"/>
      <c r="H100" s="10"/>
      <c r="I100" s="10"/>
      <c r="J100" s="10"/>
      <c r="K100" s="10"/>
      <c r="L100" s="10"/>
      <c r="M100" s="10"/>
    </row>
    <row r="101" spans="1:14">
      <c r="A101" s="10"/>
      <c r="B101" s="10"/>
      <c r="C101" s="10"/>
      <c r="D101" s="10"/>
      <c r="E101" s="10"/>
      <c r="F101" s="10"/>
      <c r="G101" s="10"/>
      <c r="H101" s="10"/>
      <c r="I101" s="10"/>
      <c r="J101" s="10"/>
      <c r="K101" s="10"/>
      <c r="L101" s="10"/>
      <c r="M101" s="10"/>
    </row>
    <row r="102" spans="1:14">
      <c r="A102" s="10"/>
      <c r="B102" s="10"/>
      <c r="C102" s="10"/>
      <c r="D102" s="10"/>
      <c r="E102" s="10"/>
      <c r="F102" s="10"/>
      <c r="G102" s="10"/>
      <c r="H102" s="10"/>
      <c r="I102" s="10"/>
      <c r="J102" s="10"/>
      <c r="K102" s="10"/>
      <c r="L102" s="10"/>
      <c r="M102" s="10"/>
    </row>
    <row r="103" spans="1:14">
      <c r="A103" s="10"/>
      <c r="B103" s="10"/>
      <c r="C103" s="10"/>
      <c r="D103" s="10"/>
      <c r="E103" s="10"/>
      <c r="F103" s="10"/>
      <c r="G103" s="10"/>
      <c r="H103" s="10"/>
      <c r="I103" s="10"/>
      <c r="J103" s="10"/>
      <c r="K103" s="10"/>
      <c r="L103" s="10"/>
      <c r="M103" s="10"/>
      <c r="N103" s="10"/>
    </row>
    <row r="104" spans="1:14">
      <c r="A104" s="10"/>
      <c r="B104" s="10"/>
      <c r="C104" s="10"/>
      <c r="D104" s="10"/>
      <c r="E104" s="10"/>
      <c r="F104" s="10"/>
      <c r="G104" s="10"/>
      <c r="H104" s="10"/>
      <c r="I104" s="10"/>
      <c r="J104" s="10"/>
      <c r="K104" s="10"/>
      <c r="L104" s="10"/>
      <c r="M104" s="10"/>
      <c r="N104" s="10"/>
    </row>
    <row r="105" spans="1:14">
      <c r="A105" s="10"/>
      <c r="B105" s="10"/>
      <c r="C105" s="10"/>
      <c r="D105" s="10"/>
      <c r="E105" s="10"/>
      <c r="F105" s="10"/>
      <c r="G105" s="10"/>
      <c r="H105" s="10"/>
      <c r="I105" s="10"/>
      <c r="J105" s="10"/>
      <c r="K105" s="10"/>
      <c r="L105" s="10"/>
      <c r="M105" s="10"/>
      <c r="N105" s="10"/>
    </row>
    <row r="106" spans="1:14">
      <c r="A106" s="10"/>
      <c r="B106" s="10"/>
      <c r="C106" s="10"/>
      <c r="D106" s="10"/>
      <c r="E106" s="10"/>
      <c r="F106" s="10"/>
      <c r="G106" s="10"/>
      <c r="H106" s="10"/>
      <c r="I106" s="10"/>
      <c r="J106" s="10"/>
      <c r="K106" s="10"/>
      <c r="L106" s="10"/>
      <c r="M106" s="10"/>
      <c r="N106" s="10"/>
    </row>
    <row r="107" spans="1:14">
      <c r="A107" s="10"/>
      <c r="B107" s="10"/>
      <c r="C107" s="10"/>
      <c r="D107" s="10"/>
      <c r="E107" s="10"/>
      <c r="F107" s="10"/>
      <c r="G107" s="10"/>
      <c r="H107" s="10"/>
      <c r="I107" s="10"/>
      <c r="J107" s="10"/>
      <c r="K107" s="10"/>
      <c r="L107" s="10"/>
      <c r="M107" s="10"/>
      <c r="N107" s="10"/>
    </row>
    <row r="108" spans="1:14">
      <c r="A108" s="10"/>
      <c r="B108" s="10"/>
      <c r="C108" s="10"/>
      <c r="D108" s="10"/>
      <c r="E108" s="10"/>
      <c r="F108" s="10"/>
      <c r="G108" s="10"/>
      <c r="H108" s="10"/>
      <c r="I108" s="10"/>
      <c r="J108" s="10"/>
      <c r="K108" s="10"/>
      <c r="L108" s="10"/>
      <c r="M108" s="10"/>
      <c r="N108" s="10"/>
    </row>
    <row r="109" spans="1:14">
      <c r="A109" s="10"/>
      <c r="B109" s="10"/>
      <c r="C109" s="10"/>
      <c r="D109" s="10"/>
      <c r="E109" s="10"/>
      <c r="F109" s="10"/>
      <c r="G109" s="10"/>
      <c r="H109" s="10"/>
      <c r="I109" s="10"/>
      <c r="J109" s="10"/>
      <c r="K109" s="10"/>
      <c r="L109" s="10"/>
      <c r="M109" s="10"/>
      <c r="N109" s="10"/>
    </row>
    <row r="110" spans="1:14">
      <c r="A110" s="10"/>
      <c r="B110" s="10"/>
      <c r="C110" s="10"/>
      <c r="D110" s="10"/>
      <c r="E110" s="10"/>
      <c r="F110" s="10"/>
      <c r="G110" s="10"/>
      <c r="H110" s="10"/>
      <c r="I110" s="10"/>
      <c r="J110" s="10"/>
      <c r="K110" s="10"/>
      <c r="L110" s="10"/>
      <c r="M110" s="10"/>
      <c r="N110" s="10"/>
    </row>
    <row r="111" spans="1:14">
      <c r="A111" s="10"/>
      <c r="B111" s="10"/>
      <c r="C111" s="10"/>
      <c r="D111" s="10"/>
      <c r="E111" s="10"/>
      <c r="F111" s="10"/>
      <c r="G111" s="10"/>
      <c r="H111" s="10"/>
      <c r="I111" s="10"/>
      <c r="J111" s="10"/>
      <c r="K111" s="10"/>
      <c r="L111" s="10"/>
      <c r="M111" s="10"/>
      <c r="N111" s="10"/>
    </row>
    <row r="112" spans="1:14">
      <c r="A112" s="10"/>
      <c r="B112" s="10"/>
      <c r="C112" s="10"/>
      <c r="D112" s="10"/>
      <c r="E112" s="10"/>
      <c r="F112" s="10"/>
      <c r="G112" s="10"/>
      <c r="H112" s="10"/>
      <c r="I112" s="10"/>
      <c r="J112" s="10"/>
      <c r="K112" s="10"/>
      <c r="L112" s="10"/>
      <c r="M112" s="10"/>
      <c r="N112" s="10"/>
    </row>
    <row r="113" spans="1:14">
      <c r="A113" s="10"/>
      <c r="B113" s="10"/>
      <c r="C113" s="10"/>
      <c r="D113" s="10"/>
      <c r="E113" s="10"/>
      <c r="F113" s="10"/>
      <c r="G113" s="10"/>
      <c r="H113" s="10"/>
      <c r="I113" s="10"/>
      <c r="J113" s="10"/>
      <c r="K113" s="10"/>
      <c r="L113" s="10"/>
      <c r="M113" s="10"/>
      <c r="N113" s="10"/>
    </row>
    <row r="114" spans="1:14">
      <c r="A114" s="10"/>
      <c r="B114" s="10"/>
      <c r="C114" s="10"/>
      <c r="D114" s="10"/>
      <c r="E114" s="10"/>
      <c r="F114" s="10"/>
      <c r="G114" s="10"/>
      <c r="H114" s="10"/>
      <c r="I114" s="10"/>
      <c r="J114" s="10"/>
      <c r="K114" s="10"/>
      <c r="L114" s="10"/>
      <c r="M114" s="10"/>
      <c r="N114" s="10"/>
    </row>
    <row r="115" spans="1:14">
      <c r="A115" s="10"/>
      <c r="B115" s="10"/>
      <c r="C115" s="10"/>
      <c r="D115" s="10"/>
      <c r="E115" s="10"/>
      <c r="F115" s="10"/>
      <c r="G115" s="10"/>
      <c r="H115" s="10"/>
      <c r="I115" s="10"/>
      <c r="J115" s="10"/>
      <c r="K115" s="10"/>
      <c r="L115" s="10"/>
      <c r="M115" s="10"/>
      <c r="N115" s="10"/>
    </row>
    <row r="116" spans="1:14">
      <c r="A116" s="10"/>
      <c r="B116" s="10"/>
      <c r="C116" s="10"/>
      <c r="D116" s="10"/>
      <c r="E116" s="10"/>
      <c r="F116" s="10"/>
      <c r="G116" s="10"/>
      <c r="H116" s="10"/>
      <c r="I116" s="10"/>
      <c r="J116" s="10"/>
      <c r="K116" s="10"/>
      <c r="L116" s="10"/>
      <c r="M116" s="10"/>
      <c r="N116" s="10"/>
    </row>
    <row r="117" spans="1:14">
      <c r="F117" s="10"/>
      <c r="G117" s="10"/>
    </row>
    <row r="118" spans="1:14">
      <c r="F118" s="10"/>
      <c r="G118" s="10"/>
    </row>
    <row r="119" spans="1:14">
      <c r="F119" s="10"/>
      <c r="G119" s="10"/>
    </row>
    <row r="120" spans="1:14">
      <c r="F120" s="10"/>
      <c r="G120" s="10"/>
    </row>
    <row r="121" spans="1:14">
      <c r="F121" s="10"/>
      <c r="G121" s="10"/>
    </row>
    <row r="122" spans="1:14">
      <c r="F122" s="10"/>
      <c r="G122" s="10"/>
    </row>
    <row r="123" spans="1:14">
      <c r="F123" s="10"/>
      <c r="G123" s="10"/>
    </row>
    <row r="124" spans="1:14">
      <c r="F124" s="10"/>
      <c r="G124" s="10"/>
    </row>
  </sheetData>
  <mergeCells count="32">
    <mergeCell ref="F51:F52"/>
    <mergeCell ref="I51:I52"/>
    <mergeCell ref="H51:H52"/>
    <mergeCell ref="O51:O52"/>
    <mergeCell ref="N7:N8"/>
    <mergeCell ref="J51:J52"/>
    <mergeCell ref="O7:O8"/>
    <mergeCell ref="K51:K52"/>
    <mergeCell ref="K7:K8"/>
    <mergeCell ref="L7:L8"/>
    <mergeCell ref="G7:G8"/>
    <mergeCell ref="M7:M8"/>
    <mergeCell ref="H7:H8"/>
    <mergeCell ref="I7:I8"/>
    <mergeCell ref="L51:L52"/>
    <mergeCell ref="M51:M52"/>
    <mergeCell ref="P7:P8"/>
    <mergeCell ref="N51:N52"/>
    <mergeCell ref="G51:G52"/>
    <mergeCell ref="A7:A8"/>
    <mergeCell ref="B7:B8"/>
    <mergeCell ref="A51:A52"/>
    <mergeCell ref="C51:C52"/>
    <mergeCell ref="C7:C8"/>
    <mergeCell ref="D7:D8"/>
    <mergeCell ref="E7:E8"/>
    <mergeCell ref="B51:B52"/>
    <mergeCell ref="E51:E52"/>
    <mergeCell ref="D51:D52"/>
    <mergeCell ref="F7:F8"/>
    <mergeCell ref="P51:Q51"/>
    <mergeCell ref="J7:J8"/>
  </mergeCells>
  <phoneticPr fontId="6" type="noConversion"/>
  <hyperlinks>
    <hyperlink ref="P1" location="F!A1" display="Retour au menu" xr:uid="{00000000-0004-0000-0100-000000000000}"/>
  </hyperlinks>
  <pageMargins left="0.7" right="0.7" top="0.75" bottom="0.75" header="0.3" footer="0.3"/>
  <pageSetup paperSize="9" scale="77" fitToHeight="2" orientation="landscape" r:id="rId1"/>
  <headerFooter alignWithMargins="0">
    <oddFooter>&amp;L&amp;8&amp;K002060Le marché du travail bruxellois : Données statistiques - Caractéristiques des communes de la Région bruxelloise
Elaboration : view.brussels, www.actiris.be&amp;R&amp;8F &amp;P</oddFooter>
  </headerFooter>
  <rowBreaks count="1" manualBreakCount="1">
    <brk id="49"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O62"/>
  <sheetViews>
    <sheetView showGridLines="0" zoomScaleNormal="100" zoomScaleSheetLayoutView="80" workbookViewId="0"/>
  </sheetViews>
  <sheetFormatPr baseColWidth="10" defaultColWidth="10.33203125" defaultRowHeight="10.199999999999999"/>
  <cols>
    <col min="1" max="1" width="22.88671875" style="5" customWidth="1"/>
    <col min="2" max="10" width="12.33203125" style="5" customWidth="1"/>
    <col min="11" max="16384" width="10.33203125" style="5"/>
  </cols>
  <sheetData>
    <row r="1" spans="1:10" ht="22.8">
      <c r="A1" s="70" t="s">
        <v>109</v>
      </c>
      <c r="J1" s="322" t="s">
        <v>107</v>
      </c>
    </row>
    <row r="2" spans="1:10" ht="3" customHeight="1"/>
    <row r="3" spans="1:10" s="80" customFormat="1" ht="15.75" customHeight="1">
      <c r="A3" s="81" t="s">
        <v>120</v>
      </c>
    </row>
    <row r="4" spans="1:10" s="80" customFormat="1" ht="4.5" customHeight="1">
      <c r="A4" s="81"/>
    </row>
    <row r="5" spans="1:10" ht="19.5" customHeight="1">
      <c r="A5" s="120" t="s">
        <v>209</v>
      </c>
      <c r="B5" s="131"/>
      <c r="C5" s="131"/>
      <c r="D5" s="131"/>
      <c r="E5" s="131"/>
      <c r="F5" s="131"/>
      <c r="G5" s="131"/>
      <c r="H5" s="131"/>
      <c r="I5" s="131"/>
      <c r="J5" s="120"/>
    </row>
    <row r="6" spans="1:10" ht="4.5" customHeight="1">
      <c r="A6" s="6"/>
      <c r="J6" s="6"/>
    </row>
    <row r="7" spans="1:10" ht="12.75" customHeight="1">
      <c r="A7" s="618" t="s">
        <v>59</v>
      </c>
      <c r="B7" s="620" t="s">
        <v>73</v>
      </c>
      <c r="C7" s="620"/>
      <c r="D7" s="620" t="s">
        <v>103</v>
      </c>
      <c r="E7" s="620"/>
      <c r="F7" s="620"/>
      <c r="G7" s="620"/>
      <c r="H7" s="620"/>
      <c r="I7" s="620"/>
      <c r="J7" s="616" t="s">
        <v>8</v>
      </c>
    </row>
    <row r="8" spans="1:10" ht="20.399999999999999">
      <c r="A8" s="619"/>
      <c r="B8" s="281" t="s">
        <v>6</v>
      </c>
      <c r="C8" s="281" t="s">
        <v>7</v>
      </c>
      <c r="D8" s="281" t="s">
        <v>125</v>
      </c>
      <c r="E8" s="281" t="s">
        <v>31</v>
      </c>
      <c r="F8" s="276" t="s">
        <v>25</v>
      </c>
      <c r="G8" s="281" t="s">
        <v>123</v>
      </c>
      <c r="H8" s="276" t="s">
        <v>26</v>
      </c>
      <c r="I8" s="276" t="s">
        <v>29</v>
      </c>
      <c r="J8" s="617"/>
    </row>
    <row r="9" spans="1:10" ht="12" customHeight="1">
      <c r="A9" s="208" t="s">
        <v>9</v>
      </c>
      <c r="B9" s="486">
        <v>9567</v>
      </c>
      <c r="C9" s="486">
        <v>2312</v>
      </c>
      <c r="D9" s="204">
        <v>214</v>
      </c>
      <c r="E9" s="204">
        <v>5871</v>
      </c>
      <c r="F9" s="204">
        <v>2593</v>
      </c>
      <c r="G9" s="204">
        <v>2260</v>
      </c>
      <c r="H9" s="204">
        <v>811</v>
      </c>
      <c r="I9" s="204">
        <v>130</v>
      </c>
      <c r="J9" s="321">
        <f>SUM(B9:C9)</f>
        <v>11879</v>
      </c>
    </row>
    <row r="10" spans="1:10" ht="12" customHeight="1">
      <c r="A10" s="208" t="s">
        <v>10</v>
      </c>
      <c r="B10" s="486">
        <v>2199</v>
      </c>
      <c r="C10" s="486">
        <v>1358</v>
      </c>
      <c r="D10" s="204">
        <v>87</v>
      </c>
      <c r="E10" s="204">
        <v>575</v>
      </c>
      <c r="F10" s="204">
        <v>769</v>
      </c>
      <c r="G10" s="204">
        <v>1942</v>
      </c>
      <c r="H10" s="204">
        <v>152</v>
      </c>
      <c r="I10" s="204">
        <v>32</v>
      </c>
      <c r="J10" s="205">
        <f t="shared" ref="J10:J31" si="0">SUM(B10:C10)</f>
        <v>3557</v>
      </c>
    </row>
    <row r="11" spans="1:10" ht="12" customHeight="1">
      <c r="A11" s="208" t="s">
        <v>23</v>
      </c>
      <c r="B11" s="486">
        <v>1793</v>
      </c>
      <c r="C11" s="485">
        <v>619</v>
      </c>
      <c r="D11" s="204">
        <v>39</v>
      </c>
      <c r="E11" s="204">
        <v>908</v>
      </c>
      <c r="F11" s="204">
        <v>541</v>
      </c>
      <c r="G11" s="204">
        <v>750</v>
      </c>
      <c r="H11" s="204">
        <v>146</v>
      </c>
      <c r="I11" s="204">
        <v>28</v>
      </c>
      <c r="J11" s="205">
        <f t="shared" si="0"/>
        <v>2412</v>
      </c>
    </row>
    <row r="12" spans="1:10" ht="12" customHeight="1">
      <c r="A12" s="208" t="s">
        <v>11</v>
      </c>
      <c r="B12" s="486">
        <v>13372</v>
      </c>
      <c r="C12" s="486">
        <v>4489</v>
      </c>
      <c r="D12" s="204">
        <v>325</v>
      </c>
      <c r="E12" s="204">
        <v>6162</v>
      </c>
      <c r="F12" s="204">
        <v>4282</v>
      </c>
      <c r="G12" s="204">
        <v>5933</v>
      </c>
      <c r="H12" s="204">
        <v>910</v>
      </c>
      <c r="I12" s="204">
        <v>249</v>
      </c>
      <c r="J12" s="205">
        <f t="shared" si="0"/>
        <v>17861</v>
      </c>
    </row>
    <row r="13" spans="1:10" ht="12" customHeight="1">
      <c r="A13" s="208" t="s">
        <v>12</v>
      </c>
      <c r="B13" s="486">
        <v>3009</v>
      </c>
      <c r="C13" s="486">
        <v>1670</v>
      </c>
      <c r="D13" s="204">
        <v>108</v>
      </c>
      <c r="E13" s="204">
        <v>1013</v>
      </c>
      <c r="F13" s="204">
        <v>893</v>
      </c>
      <c r="G13" s="204">
        <v>2412</v>
      </c>
      <c r="H13" s="204">
        <v>201</v>
      </c>
      <c r="I13" s="204">
        <v>52</v>
      </c>
      <c r="J13" s="205">
        <f t="shared" si="0"/>
        <v>4679</v>
      </c>
    </row>
    <row r="14" spans="1:10" ht="12" customHeight="1">
      <c r="A14" s="208" t="s">
        <v>13</v>
      </c>
      <c r="B14" s="486">
        <v>2307</v>
      </c>
      <c r="C14" s="485">
        <v>852</v>
      </c>
      <c r="D14" s="204">
        <v>49</v>
      </c>
      <c r="E14" s="204">
        <v>1070</v>
      </c>
      <c r="F14" s="204">
        <v>829</v>
      </c>
      <c r="G14" s="204">
        <v>936</v>
      </c>
      <c r="H14" s="204">
        <v>226</v>
      </c>
      <c r="I14" s="204">
        <v>49</v>
      </c>
      <c r="J14" s="205">
        <f t="shared" si="0"/>
        <v>3159</v>
      </c>
    </row>
    <row r="15" spans="1:10" ht="12" customHeight="1">
      <c r="A15" s="208" t="s">
        <v>14</v>
      </c>
      <c r="B15" s="486">
        <v>4599</v>
      </c>
      <c r="C15" s="486">
        <v>1913</v>
      </c>
      <c r="D15" s="204">
        <v>107</v>
      </c>
      <c r="E15" s="204">
        <v>2062</v>
      </c>
      <c r="F15" s="204">
        <v>1292</v>
      </c>
      <c r="G15" s="204">
        <v>2652</v>
      </c>
      <c r="H15" s="204">
        <v>328</v>
      </c>
      <c r="I15" s="204">
        <v>71</v>
      </c>
      <c r="J15" s="205">
        <f t="shared" si="0"/>
        <v>6512</v>
      </c>
    </row>
    <row r="16" spans="1:10" ht="12" customHeight="1">
      <c r="A16" s="208" t="s">
        <v>15</v>
      </c>
      <c r="B16" s="486">
        <v>2044</v>
      </c>
      <c r="C16" s="485">
        <v>626</v>
      </c>
      <c r="D16" s="204">
        <v>52</v>
      </c>
      <c r="E16" s="204">
        <v>1162</v>
      </c>
      <c r="F16" s="204">
        <v>561</v>
      </c>
      <c r="G16" s="204">
        <v>676</v>
      </c>
      <c r="H16" s="204">
        <v>186</v>
      </c>
      <c r="I16" s="204">
        <v>33</v>
      </c>
      <c r="J16" s="205">
        <f t="shared" si="0"/>
        <v>2670</v>
      </c>
    </row>
    <row r="17" spans="1:15" ht="12" customHeight="1">
      <c r="A17" s="208" t="s">
        <v>5</v>
      </c>
      <c r="B17" s="486">
        <v>6492</v>
      </c>
      <c r="C17" s="486">
        <v>3722</v>
      </c>
      <c r="D17" s="204">
        <v>176</v>
      </c>
      <c r="E17" s="204">
        <v>1644</v>
      </c>
      <c r="F17" s="204">
        <v>2325</v>
      </c>
      <c r="G17" s="204">
        <v>5578</v>
      </c>
      <c r="H17" s="204">
        <v>360</v>
      </c>
      <c r="I17" s="204">
        <v>131</v>
      </c>
      <c r="J17" s="205">
        <f t="shared" si="0"/>
        <v>10214</v>
      </c>
    </row>
    <row r="18" spans="1:15" ht="12" customHeight="1">
      <c r="A18" s="208" t="s">
        <v>16</v>
      </c>
      <c r="B18" s="486">
        <v>4105</v>
      </c>
      <c r="C18" s="486">
        <v>1250</v>
      </c>
      <c r="D18" s="204">
        <v>95</v>
      </c>
      <c r="E18" s="204">
        <v>2370</v>
      </c>
      <c r="F18" s="204">
        <v>1081</v>
      </c>
      <c r="G18" s="204">
        <v>1436</v>
      </c>
      <c r="H18" s="204">
        <v>326</v>
      </c>
      <c r="I18" s="204">
        <v>47</v>
      </c>
      <c r="J18" s="205">
        <f t="shared" si="0"/>
        <v>5355</v>
      </c>
    </row>
    <row r="19" spans="1:15" ht="12" customHeight="1">
      <c r="A19" s="208" t="s">
        <v>17</v>
      </c>
      <c r="B19" s="486">
        <v>2027</v>
      </c>
      <c r="C19" s="485">
        <v>509</v>
      </c>
      <c r="D19" s="204">
        <v>33</v>
      </c>
      <c r="E19" s="204">
        <v>1319</v>
      </c>
      <c r="F19" s="204">
        <v>437</v>
      </c>
      <c r="G19" s="204">
        <v>557</v>
      </c>
      <c r="H19" s="204">
        <v>168</v>
      </c>
      <c r="I19" s="204">
        <v>22</v>
      </c>
      <c r="J19" s="205">
        <f t="shared" si="0"/>
        <v>2536</v>
      </c>
    </row>
    <row r="20" spans="1:15" ht="12" customHeight="1">
      <c r="A20" s="208" t="s">
        <v>24</v>
      </c>
      <c r="B20" s="486">
        <v>5628</v>
      </c>
      <c r="C20" s="486">
        <v>1474</v>
      </c>
      <c r="D20" s="204">
        <v>139</v>
      </c>
      <c r="E20" s="204">
        <v>2860</v>
      </c>
      <c r="F20" s="204">
        <v>1983</v>
      </c>
      <c r="G20" s="204">
        <v>1582</v>
      </c>
      <c r="H20" s="204">
        <v>449</v>
      </c>
      <c r="I20" s="204">
        <v>89</v>
      </c>
      <c r="J20" s="205">
        <f t="shared" si="0"/>
        <v>7102</v>
      </c>
    </row>
    <row r="21" spans="1:15" ht="12" customHeight="1">
      <c r="A21" s="208" t="s">
        <v>28</v>
      </c>
      <c r="B21" s="486">
        <v>4018</v>
      </c>
      <c r="C21" s="486">
        <v>1674</v>
      </c>
      <c r="D21" s="204">
        <v>96</v>
      </c>
      <c r="E21" s="204">
        <v>1968</v>
      </c>
      <c r="F21" s="204">
        <v>1126</v>
      </c>
      <c r="G21" s="204">
        <v>2217</v>
      </c>
      <c r="H21" s="204">
        <v>219</v>
      </c>
      <c r="I21" s="204">
        <v>66</v>
      </c>
      <c r="J21" s="205">
        <f t="shared" si="0"/>
        <v>5692</v>
      </c>
    </row>
    <row r="22" spans="1:15" ht="12" customHeight="1">
      <c r="A22" s="208" t="s">
        <v>42</v>
      </c>
      <c r="B22" s="486">
        <v>2441</v>
      </c>
      <c r="C22" s="485">
        <v>568</v>
      </c>
      <c r="D22" s="204">
        <v>48</v>
      </c>
      <c r="E22" s="204">
        <v>1557</v>
      </c>
      <c r="F22" s="204">
        <v>595</v>
      </c>
      <c r="G22" s="204">
        <v>526</v>
      </c>
      <c r="H22" s="204">
        <v>229</v>
      </c>
      <c r="I22" s="204">
        <v>54</v>
      </c>
      <c r="J22" s="205">
        <f t="shared" si="0"/>
        <v>3009</v>
      </c>
    </row>
    <row r="23" spans="1:15" ht="12" customHeight="1">
      <c r="A23" s="208" t="s">
        <v>18</v>
      </c>
      <c r="B23" s="486">
        <v>8883</v>
      </c>
      <c r="C23" s="486">
        <v>3249</v>
      </c>
      <c r="D23" s="204">
        <v>205</v>
      </c>
      <c r="E23" s="204">
        <v>4333</v>
      </c>
      <c r="F23" s="204">
        <v>2696</v>
      </c>
      <c r="G23" s="204">
        <v>4012</v>
      </c>
      <c r="H23" s="204">
        <v>738</v>
      </c>
      <c r="I23" s="204">
        <v>148</v>
      </c>
      <c r="J23" s="205">
        <f t="shared" si="0"/>
        <v>12132</v>
      </c>
      <c r="O23" s="493"/>
    </row>
    <row r="24" spans="1:15" ht="12" customHeight="1">
      <c r="A24" s="208" t="s">
        <v>19</v>
      </c>
      <c r="B24" s="486">
        <v>7525</v>
      </c>
      <c r="C24" s="486">
        <v>4499</v>
      </c>
      <c r="D24" s="204">
        <v>232</v>
      </c>
      <c r="E24" s="204">
        <v>2050</v>
      </c>
      <c r="F24" s="204">
        <v>2834</v>
      </c>
      <c r="G24" s="204">
        <v>6341</v>
      </c>
      <c r="H24" s="204">
        <v>441</v>
      </c>
      <c r="I24" s="204">
        <v>126</v>
      </c>
      <c r="J24" s="205">
        <f t="shared" si="0"/>
        <v>12024</v>
      </c>
    </row>
    <row r="25" spans="1:15" ht="12" customHeight="1">
      <c r="A25" s="208" t="s">
        <v>20</v>
      </c>
      <c r="B25" s="486">
        <v>1712</v>
      </c>
      <c r="C25" s="486">
        <v>1183</v>
      </c>
      <c r="D25" s="204">
        <v>57</v>
      </c>
      <c r="E25" s="204">
        <v>364</v>
      </c>
      <c r="F25" s="204">
        <v>588</v>
      </c>
      <c r="G25" s="204">
        <v>1793</v>
      </c>
      <c r="H25" s="204">
        <v>70</v>
      </c>
      <c r="I25" s="204">
        <v>23</v>
      </c>
      <c r="J25" s="205">
        <f t="shared" si="0"/>
        <v>2895</v>
      </c>
    </row>
    <row r="26" spans="1:15" ht="12" customHeight="1">
      <c r="A26" s="208" t="s">
        <v>40</v>
      </c>
      <c r="B26" s="486">
        <v>3262</v>
      </c>
      <c r="C26" s="486">
        <v>1935</v>
      </c>
      <c r="D26" s="204">
        <v>109</v>
      </c>
      <c r="E26" s="204">
        <v>827</v>
      </c>
      <c r="F26" s="204">
        <v>1113</v>
      </c>
      <c r="G26" s="204">
        <v>2916</v>
      </c>
      <c r="H26" s="204">
        <v>184</v>
      </c>
      <c r="I26" s="204">
        <v>48</v>
      </c>
      <c r="J26" s="205">
        <f t="shared" si="0"/>
        <v>5197</v>
      </c>
    </row>
    <row r="27" spans="1:15" ht="12" customHeight="1">
      <c r="A27" s="208" t="s">
        <v>41</v>
      </c>
      <c r="B27" s="486">
        <v>2773</v>
      </c>
      <c r="C27" s="486">
        <v>1733</v>
      </c>
      <c r="D27" s="204">
        <v>84</v>
      </c>
      <c r="E27" s="204">
        <v>635</v>
      </c>
      <c r="F27" s="204">
        <v>1000</v>
      </c>
      <c r="G27" s="204">
        <v>2597</v>
      </c>
      <c r="H27" s="204">
        <v>134</v>
      </c>
      <c r="I27" s="204">
        <v>56</v>
      </c>
      <c r="J27" s="205">
        <f t="shared" si="0"/>
        <v>4506</v>
      </c>
    </row>
    <row r="28" spans="1:15" ht="15" customHeight="1">
      <c r="A28" s="278" t="s">
        <v>21</v>
      </c>
      <c r="B28" s="430">
        <v>87756</v>
      </c>
      <c r="C28" s="430">
        <v>35635</v>
      </c>
      <c r="D28" s="430">
        <v>2255</v>
      </c>
      <c r="E28" s="430">
        <v>38750</v>
      </c>
      <c r="F28" s="430">
        <v>27538</v>
      </c>
      <c r="G28" s="430">
        <v>47116</v>
      </c>
      <c r="H28" s="430">
        <v>6278</v>
      </c>
      <c r="I28" s="430">
        <v>1454</v>
      </c>
      <c r="J28" s="279">
        <f t="shared" si="0"/>
        <v>123391</v>
      </c>
    </row>
    <row r="29" spans="1:15" ht="15" customHeight="1">
      <c r="A29" s="246" t="s">
        <v>38</v>
      </c>
      <c r="B29" s="430">
        <v>500342</v>
      </c>
      <c r="C29" s="430">
        <v>278907</v>
      </c>
      <c r="D29" s="430">
        <v>65753</v>
      </c>
      <c r="E29" s="430">
        <v>188273</v>
      </c>
      <c r="F29" s="430">
        <v>214784</v>
      </c>
      <c r="G29" s="430">
        <v>241756</v>
      </c>
      <c r="H29" s="430">
        <v>56599</v>
      </c>
      <c r="I29" s="430">
        <v>12084</v>
      </c>
      <c r="J29" s="279">
        <f t="shared" si="0"/>
        <v>779249</v>
      </c>
    </row>
    <row r="30" spans="1:15" ht="15" customHeight="1">
      <c r="A30" s="246" t="s">
        <v>39</v>
      </c>
      <c r="B30" s="301">
        <v>210708</v>
      </c>
      <c r="C30" s="301">
        <v>127932</v>
      </c>
      <c r="D30" s="430">
        <v>31666</v>
      </c>
      <c r="E30" s="430">
        <v>69561</v>
      </c>
      <c r="F30" s="430">
        <v>91460</v>
      </c>
      <c r="G30" s="430">
        <v>118943</v>
      </c>
      <c r="H30" s="430">
        <v>23985</v>
      </c>
      <c r="I30" s="430">
        <v>3025</v>
      </c>
      <c r="J30" s="279">
        <f t="shared" si="0"/>
        <v>338640</v>
      </c>
    </row>
    <row r="31" spans="1:15" ht="15" customHeight="1">
      <c r="A31" s="246" t="s">
        <v>71</v>
      </c>
      <c r="B31" s="430">
        <f>SUM(B28:B30)</f>
        <v>798806</v>
      </c>
      <c r="C31" s="430">
        <f t="shared" ref="C31:I31" si="1">SUM(C28:C30)</f>
        <v>442474</v>
      </c>
      <c r="D31" s="430">
        <f t="shared" si="1"/>
        <v>99674</v>
      </c>
      <c r="E31" s="430">
        <f t="shared" si="1"/>
        <v>296584</v>
      </c>
      <c r="F31" s="430">
        <f t="shared" si="1"/>
        <v>333782</v>
      </c>
      <c r="G31" s="430">
        <f t="shared" si="1"/>
        <v>407815</v>
      </c>
      <c r="H31" s="430">
        <f t="shared" si="1"/>
        <v>86862</v>
      </c>
      <c r="I31" s="430">
        <f t="shared" si="1"/>
        <v>16563</v>
      </c>
      <c r="J31" s="279">
        <f t="shared" si="0"/>
        <v>1241280</v>
      </c>
    </row>
    <row r="32" spans="1:15" ht="15" customHeight="1">
      <c r="A32" s="229" t="s">
        <v>72</v>
      </c>
      <c r="B32" s="280">
        <f>B28/B31*100</f>
        <v>10.9858964504523</v>
      </c>
      <c r="C32" s="280">
        <f t="shared" ref="C32:I32" si="2">C28/C31*100</f>
        <v>8.053580549365611</v>
      </c>
      <c r="D32" s="280">
        <f t="shared" si="2"/>
        <v>2.2623753436202021</v>
      </c>
      <c r="E32" s="280">
        <f t="shared" si="2"/>
        <v>13.065438459256063</v>
      </c>
      <c r="F32" s="280">
        <f t="shared" si="2"/>
        <v>8.2502951027916431</v>
      </c>
      <c r="G32" s="280">
        <f t="shared" si="2"/>
        <v>11.553277834312127</v>
      </c>
      <c r="H32" s="280">
        <f t="shared" si="2"/>
        <v>7.2275563537565324</v>
      </c>
      <c r="I32" s="280">
        <f t="shared" si="2"/>
        <v>8.7786029101008278</v>
      </c>
      <c r="J32" s="438"/>
    </row>
    <row r="33" spans="1:10" s="124" customFormat="1" ht="9" customHeight="1">
      <c r="A33" s="138"/>
      <c r="B33" s="139"/>
      <c r="C33" s="139"/>
      <c r="D33" s="139"/>
      <c r="E33" s="139"/>
      <c r="F33" s="139"/>
      <c r="G33" s="139"/>
      <c r="H33" s="139"/>
      <c r="I33" s="139"/>
      <c r="J33" s="139"/>
    </row>
    <row r="34" spans="1:10" s="117" customFormat="1" ht="9.6">
      <c r="A34" s="117" t="s">
        <v>163</v>
      </c>
    </row>
    <row r="35" spans="1:10" ht="4.5" customHeight="1"/>
    <row r="36" spans="1:10" ht="12.75" customHeight="1">
      <c r="A36" s="618" t="s">
        <v>60</v>
      </c>
      <c r="B36" s="620" t="s">
        <v>73</v>
      </c>
      <c r="C36" s="620"/>
      <c r="D36" s="620" t="s">
        <v>103</v>
      </c>
      <c r="E36" s="620"/>
      <c r="F36" s="620"/>
      <c r="G36" s="620"/>
      <c r="H36" s="620"/>
      <c r="I36" s="621"/>
      <c r="J36" s="622"/>
    </row>
    <row r="37" spans="1:10" ht="20.399999999999999">
      <c r="A37" s="619"/>
      <c r="B37" s="281" t="s">
        <v>6</v>
      </c>
      <c r="C37" s="281" t="s">
        <v>7</v>
      </c>
      <c r="D37" s="281" t="s">
        <v>125</v>
      </c>
      <c r="E37" s="281" t="s">
        <v>31</v>
      </c>
      <c r="F37" s="281" t="s">
        <v>25</v>
      </c>
      <c r="G37" s="281" t="s">
        <v>123</v>
      </c>
      <c r="H37" s="281" t="s">
        <v>26</v>
      </c>
      <c r="I37" s="431" t="s">
        <v>29</v>
      </c>
      <c r="J37" s="622"/>
    </row>
    <row r="38" spans="1:10" ht="12" customHeight="1">
      <c r="A38" s="208" t="s">
        <v>9</v>
      </c>
      <c r="B38" s="282">
        <f>B9/$J9*100</f>
        <v>80.537082245980301</v>
      </c>
      <c r="C38" s="282">
        <f t="shared" ref="C38:I38" si="3">C9/$J9*100</f>
        <v>19.462917754019699</v>
      </c>
      <c r="D38" s="282">
        <f t="shared" si="3"/>
        <v>1.8014984426298513</v>
      </c>
      <c r="E38" s="282">
        <f t="shared" si="3"/>
        <v>49.423352134018018</v>
      </c>
      <c r="F38" s="282">
        <f t="shared" si="3"/>
        <v>21.828436737099082</v>
      </c>
      <c r="G38" s="282">
        <f t="shared" si="3"/>
        <v>19.025170468894689</v>
      </c>
      <c r="H38" s="282">
        <f t="shared" si="3"/>
        <v>6.8271740045458369</v>
      </c>
      <c r="I38" s="283">
        <f t="shared" si="3"/>
        <v>1.0943682128125263</v>
      </c>
      <c r="J38" s="168"/>
    </row>
    <row r="39" spans="1:10" ht="12" customHeight="1">
      <c r="A39" s="208" t="s">
        <v>10</v>
      </c>
      <c r="B39" s="282">
        <f t="shared" ref="B39:I39" si="4">B10/$J10*100</f>
        <v>61.821759910036548</v>
      </c>
      <c r="C39" s="282">
        <f t="shared" si="4"/>
        <v>38.178240089963452</v>
      </c>
      <c r="D39" s="282">
        <f t="shared" si="4"/>
        <v>2.4458813606972165</v>
      </c>
      <c r="E39" s="282">
        <f t="shared" si="4"/>
        <v>16.165307843688499</v>
      </c>
      <c r="F39" s="282">
        <f t="shared" si="4"/>
        <v>21.619342142254709</v>
      </c>
      <c r="G39" s="282">
        <f t="shared" si="4"/>
        <v>54.596570143379253</v>
      </c>
      <c r="H39" s="282">
        <f t="shared" si="4"/>
        <v>4.2732639865054818</v>
      </c>
      <c r="I39" s="283">
        <f t="shared" si="4"/>
        <v>0.8996345234748383</v>
      </c>
      <c r="J39" s="168"/>
    </row>
    <row r="40" spans="1:10" ht="12" customHeight="1">
      <c r="A40" s="208" t="s">
        <v>23</v>
      </c>
      <c r="B40" s="282">
        <f t="shared" ref="B40:I40" si="5">B11/$J11*100</f>
        <v>74.336650082918737</v>
      </c>
      <c r="C40" s="282">
        <f t="shared" si="5"/>
        <v>25.663349917081263</v>
      </c>
      <c r="D40" s="282">
        <f t="shared" si="5"/>
        <v>1.616915422885572</v>
      </c>
      <c r="E40" s="282">
        <f t="shared" si="5"/>
        <v>37.645107794361529</v>
      </c>
      <c r="F40" s="282">
        <f t="shared" si="5"/>
        <v>22.429519071310118</v>
      </c>
      <c r="G40" s="282">
        <f t="shared" si="5"/>
        <v>31.094527363184078</v>
      </c>
      <c r="H40" s="282">
        <f t="shared" si="5"/>
        <v>6.0530679933665006</v>
      </c>
      <c r="I40" s="283">
        <f t="shared" si="5"/>
        <v>1.1608623548922055</v>
      </c>
      <c r="J40" s="168"/>
    </row>
    <row r="41" spans="1:10" ht="12" customHeight="1">
      <c r="A41" s="208" t="s">
        <v>11</v>
      </c>
      <c r="B41" s="282">
        <f t="shared" ref="B41:I41" si="6">B12/$J12*100</f>
        <v>74.867028721796089</v>
      </c>
      <c r="C41" s="282">
        <f t="shared" si="6"/>
        <v>25.132971278203907</v>
      </c>
      <c r="D41" s="282">
        <f t="shared" si="6"/>
        <v>1.8196069648955826</v>
      </c>
      <c r="E41" s="282">
        <f t="shared" si="6"/>
        <v>34.499748054420245</v>
      </c>
      <c r="F41" s="282">
        <f t="shared" si="6"/>
        <v>23.974021611331953</v>
      </c>
      <c r="G41" s="282">
        <f t="shared" si="6"/>
        <v>33.217624993001508</v>
      </c>
      <c r="H41" s="282">
        <f t="shared" si="6"/>
        <v>5.0948995017076308</v>
      </c>
      <c r="I41" s="283">
        <f t="shared" si="6"/>
        <v>1.3940988746430771</v>
      </c>
      <c r="J41" s="168"/>
    </row>
    <row r="42" spans="1:10" ht="12" customHeight="1">
      <c r="A42" s="208" t="s">
        <v>12</v>
      </c>
      <c r="B42" s="282">
        <f t="shared" ref="B42:I42" si="7">B13/$J13*100</f>
        <v>64.308612951485358</v>
      </c>
      <c r="C42" s="282">
        <f t="shared" si="7"/>
        <v>35.691387048514642</v>
      </c>
      <c r="D42" s="282">
        <f t="shared" si="7"/>
        <v>2.3081855097243</v>
      </c>
      <c r="E42" s="282">
        <f t="shared" si="7"/>
        <v>21.649925197691815</v>
      </c>
      <c r="F42" s="282">
        <f t="shared" si="7"/>
        <v>19.08527463133148</v>
      </c>
      <c r="G42" s="282">
        <f t="shared" si="7"/>
        <v>51.549476383842695</v>
      </c>
      <c r="H42" s="282">
        <f t="shared" si="7"/>
        <v>4.2957896986535582</v>
      </c>
      <c r="I42" s="283">
        <f t="shared" si="7"/>
        <v>1.1113485787561443</v>
      </c>
      <c r="J42" s="168"/>
    </row>
    <row r="43" spans="1:10" ht="12" customHeight="1">
      <c r="A43" s="208" t="s">
        <v>13</v>
      </c>
      <c r="B43" s="282">
        <f t="shared" ref="B43:I43" si="8">B14/$J14*100</f>
        <v>73.029439696106351</v>
      </c>
      <c r="C43" s="282">
        <f t="shared" si="8"/>
        <v>26.970560303893638</v>
      </c>
      <c r="D43" s="282">
        <f t="shared" si="8"/>
        <v>1.5511237733459955</v>
      </c>
      <c r="E43" s="282">
        <f t="shared" si="8"/>
        <v>33.871478315922758</v>
      </c>
      <c r="F43" s="282">
        <f t="shared" si="8"/>
        <v>26.242481798037353</v>
      </c>
      <c r="G43" s="282">
        <f t="shared" si="8"/>
        <v>29.629629629629626</v>
      </c>
      <c r="H43" s="282">
        <f t="shared" si="8"/>
        <v>7.154162709718265</v>
      </c>
      <c r="I43" s="283">
        <f t="shared" si="8"/>
        <v>1.5511237733459955</v>
      </c>
      <c r="J43" s="168"/>
    </row>
    <row r="44" spans="1:10" ht="12" customHeight="1">
      <c r="A44" s="208" t="s">
        <v>14</v>
      </c>
      <c r="B44" s="282">
        <f t="shared" ref="B44:I44" si="9">B15/$J15*100</f>
        <v>70.623464373464373</v>
      </c>
      <c r="C44" s="282">
        <f t="shared" si="9"/>
        <v>29.376535626535627</v>
      </c>
      <c r="D44" s="282">
        <f t="shared" si="9"/>
        <v>1.6431203931203933</v>
      </c>
      <c r="E44" s="282">
        <f t="shared" si="9"/>
        <v>31.664619164619161</v>
      </c>
      <c r="F44" s="282">
        <f t="shared" si="9"/>
        <v>19.840294840294838</v>
      </c>
      <c r="G44" s="282">
        <f t="shared" si="9"/>
        <v>40.724815724815727</v>
      </c>
      <c r="H44" s="282">
        <f t="shared" si="9"/>
        <v>5.0368550368550373</v>
      </c>
      <c r="I44" s="283">
        <f t="shared" si="9"/>
        <v>1.0902948402948403</v>
      </c>
      <c r="J44" s="168"/>
    </row>
    <row r="45" spans="1:10" ht="12" customHeight="1">
      <c r="A45" s="208" t="s">
        <v>15</v>
      </c>
      <c r="B45" s="282">
        <f t="shared" ref="B45:I45" si="10">B16/$J16*100</f>
        <v>76.554307116104866</v>
      </c>
      <c r="C45" s="282">
        <f t="shared" si="10"/>
        <v>23.445692883895131</v>
      </c>
      <c r="D45" s="282">
        <f t="shared" si="10"/>
        <v>1.9475655430711609</v>
      </c>
      <c r="E45" s="282">
        <f t="shared" si="10"/>
        <v>43.520599250936328</v>
      </c>
      <c r="F45" s="282">
        <f t="shared" si="10"/>
        <v>21.011235955056179</v>
      </c>
      <c r="G45" s="282">
        <f t="shared" si="10"/>
        <v>25.318352059925093</v>
      </c>
      <c r="H45" s="282">
        <f t="shared" si="10"/>
        <v>6.9662921348314599</v>
      </c>
      <c r="I45" s="283">
        <f t="shared" si="10"/>
        <v>1.2359550561797752</v>
      </c>
      <c r="J45" s="168"/>
    </row>
    <row r="46" spans="1:10" ht="12" customHeight="1">
      <c r="A46" s="208" t="s">
        <v>5</v>
      </c>
      <c r="B46" s="282">
        <f t="shared" ref="B46:I46" si="11">B17/$J17*100</f>
        <v>63.559819855100841</v>
      </c>
      <c r="C46" s="282">
        <f t="shared" si="11"/>
        <v>36.440180144899159</v>
      </c>
      <c r="D46" s="282">
        <f t="shared" si="11"/>
        <v>1.7231251223810455</v>
      </c>
      <c r="E46" s="282">
        <f t="shared" si="11"/>
        <v>16.095555120422951</v>
      </c>
      <c r="F46" s="282">
        <f t="shared" si="11"/>
        <v>22.76287448599961</v>
      </c>
      <c r="G46" s="282">
        <f t="shared" si="11"/>
        <v>54.611317799099282</v>
      </c>
      <c r="H46" s="282">
        <f t="shared" si="11"/>
        <v>3.5245741139612297</v>
      </c>
      <c r="I46" s="283">
        <f t="shared" si="11"/>
        <v>1.2825533581358919</v>
      </c>
      <c r="J46" s="168"/>
    </row>
    <row r="47" spans="1:10" ht="12" customHeight="1">
      <c r="A47" s="208" t="s">
        <v>16</v>
      </c>
      <c r="B47" s="282">
        <f t="shared" ref="B47:I47" si="12">B18/$J18*100</f>
        <v>76.657329598506081</v>
      </c>
      <c r="C47" s="282">
        <f t="shared" si="12"/>
        <v>23.34267040149393</v>
      </c>
      <c r="D47" s="282">
        <f t="shared" si="12"/>
        <v>1.7740429505135387</v>
      </c>
      <c r="E47" s="282">
        <f t="shared" si="12"/>
        <v>44.257703081232492</v>
      </c>
      <c r="F47" s="282">
        <f t="shared" si="12"/>
        <v>20.186741363211951</v>
      </c>
      <c r="G47" s="282">
        <f t="shared" si="12"/>
        <v>26.816059757236228</v>
      </c>
      <c r="H47" s="282">
        <f t="shared" si="12"/>
        <v>6.0877684407096169</v>
      </c>
      <c r="I47" s="283">
        <f t="shared" si="12"/>
        <v>0.87768440709617179</v>
      </c>
      <c r="J47" s="168"/>
    </row>
    <row r="48" spans="1:10" ht="12" customHeight="1">
      <c r="A48" s="208" t="s">
        <v>17</v>
      </c>
      <c r="B48" s="282">
        <f t="shared" ref="B48:I48" si="13">B19/$J19*100</f>
        <v>79.929022082018932</v>
      </c>
      <c r="C48" s="282">
        <f t="shared" si="13"/>
        <v>20.070977917981072</v>
      </c>
      <c r="D48" s="282">
        <f t="shared" si="13"/>
        <v>1.301261829652997</v>
      </c>
      <c r="E48" s="282">
        <f t="shared" si="13"/>
        <v>52.011041009463725</v>
      </c>
      <c r="F48" s="282">
        <f t="shared" si="13"/>
        <v>17.231861198738173</v>
      </c>
      <c r="G48" s="282">
        <f t="shared" si="13"/>
        <v>21.963722397476339</v>
      </c>
      <c r="H48" s="282">
        <f t="shared" si="13"/>
        <v>6.624605678233439</v>
      </c>
      <c r="I48" s="283">
        <f t="shared" si="13"/>
        <v>0.86750788643533117</v>
      </c>
      <c r="J48" s="168"/>
    </row>
    <row r="49" spans="1:10" ht="12" customHeight="1">
      <c r="A49" s="208" t="s">
        <v>24</v>
      </c>
      <c r="B49" s="282">
        <f t="shared" ref="B49:I49" si="14">B20/$J20*100</f>
        <v>79.245283018867923</v>
      </c>
      <c r="C49" s="282">
        <f t="shared" si="14"/>
        <v>20.754716981132077</v>
      </c>
      <c r="D49" s="282">
        <f t="shared" si="14"/>
        <v>1.9571951562940018</v>
      </c>
      <c r="E49" s="282">
        <f t="shared" si="14"/>
        <v>40.270346381301039</v>
      </c>
      <c r="F49" s="282">
        <f t="shared" si="14"/>
        <v>27.921712193748238</v>
      </c>
      <c r="G49" s="282">
        <f t="shared" si="14"/>
        <v>22.275415375950438</v>
      </c>
      <c r="H49" s="282">
        <f t="shared" si="14"/>
        <v>6.3221627710504089</v>
      </c>
      <c r="I49" s="283">
        <f t="shared" si="14"/>
        <v>1.2531681216558717</v>
      </c>
      <c r="J49" s="168"/>
    </row>
    <row r="50" spans="1:10" ht="12" customHeight="1">
      <c r="A50" s="208" t="s">
        <v>28</v>
      </c>
      <c r="B50" s="282">
        <f t="shared" ref="B50:I50" si="15">B21/$J21*100</f>
        <v>70.590302178496131</v>
      </c>
      <c r="C50" s="282">
        <f t="shared" si="15"/>
        <v>29.409697821503865</v>
      </c>
      <c r="D50" s="282">
        <f t="shared" si="15"/>
        <v>1.6865776528460996</v>
      </c>
      <c r="E50" s="282">
        <f t="shared" si="15"/>
        <v>34.574841883345044</v>
      </c>
      <c r="F50" s="282">
        <f t="shared" si="15"/>
        <v>19.782150386507379</v>
      </c>
      <c r="G50" s="282">
        <f t="shared" si="15"/>
        <v>38.949402670414621</v>
      </c>
      <c r="H50" s="282">
        <f t="shared" si="15"/>
        <v>3.8475052705551653</v>
      </c>
      <c r="I50" s="283">
        <f t="shared" si="15"/>
        <v>1.1595221363316937</v>
      </c>
      <c r="J50" s="168"/>
    </row>
    <row r="51" spans="1:10" ht="12" customHeight="1">
      <c r="A51" s="208" t="s">
        <v>42</v>
      </c>
      <c r="B51" s="282">
        <f t="shared" ref="B51:I51" si="16">B22/$J22*100</f>
        <v>81.123296776337654</v>
      </c>
      <c r="C51" s="282">
        <f t="shared" si="16"/>
        <v>18.876703223662346</v>
      </c>
      <c r="D51" s="282">
        <f t="shared" si="16"/>
        <v>1.5952143569292123</v>
      </c>
      <c r="E51" s="282">
        <f t="shared" si="16"/>
        <v>51.744765702891328</v>
      </c>
      <c r="F51" s="282">
        <f t="shared" si="16"/>
        <v>19.774011299435028</v>
      </c>
      <c r="G51" s="282">
        <f t="shared" si="16"/>
        <v>17.480890661349285</v>
      </c>
      <c r="H51" s="282">
        <f t="shared" si="16"/>
        <v>7.6105018278497845</v>
      </c>
      <c r="I51" s="283">
        <f t="shared" si="16"/>
        <v>1.794616151545364</v>
      </c>
      <c r="J51" s="168"/>
    </row>
    <row r="52" spans="1:10" ht="12" customHeight="1">
      <c r="A52" s="208" t="s">
        <v>18</v>
      </c>
      <c r="B52" s="282">
        <f t="shared" ref="B52:I52" si="17">B23/$J23*100</f>
        <v>73.219584569732945</v>
      </c>
      <c r="C52" s="282">
        <f t="shared" si="17"/>
        <v>26.780415430267063</v>
      </c>
      <c r="D52" s="282">
        <f t="shared" si="17"/>
        <v>1.6897461259479063</v>
      </c>
      <c r="E52" s="282">
        <f t="shared" si="17"/>
        <v>35.715463237718431</v>
      </c>
      <c r="F52" s="282">
        <f t="shared" si="17"/>
        <v>22.222222222222221</v>
      </c>
      <c r="G52" s="282">
        <f t="shared" si="17"/>
        <v>33.069568084404885</v>
      </c>
      <c r="H52" s="282">
        <f t="shared" si="17"/>
        <v>6.0830860534124627</v>
      </c>
      <c r="I52" s="283">
        <f t="shared" si="17"/>
        <v>1.2199142762940982</v>
      </c>
      <c r="J52" s="168"/>
    </row>
    <row r="53" spans="1:10" ht="12" customHeight="1">
      <c r="A53" s="208" t="s">
        <v>19</v>
      </c>
      <c r="B53" s="282">
        <f t="shared" ref="B53:I53" si="18">B24/$J24*100</f>
        <v>62.583166999334658</v>
      </c>
      <c r="C53" s="282">
        <f t="shared" si="18"/>
        <v>37.416833000665335</v>
      </c>
      <c r="D53" s="282">
        <f t="shared" si="18"/>
        <v>1.9294743845642048</v>
      </c>
      <c r="E53" s="282">
        <f t="shared" si="18"/>
        <v>17.049234863606124</v>
      </c>
      <c r="F53" s="282">
        <f t="shared" si="18"/>
        <v>23.569527611443782</v>
      </c>
      <c r="G53" s="282">
        <f t="shared" si="18"/>
        <v>52.736194278110446</v>
      </c>
      <c r="H53" s="282">
        <f t="shared" si="18"/>
        <v>3.6676646706586826</v>
      </c>
      <c r="I53" s="283">
        <f t="shared" si="18"/>
        <v>1.0479041916167664</v>
      </c>
      <c r="J53" s="168"/>
    </row>
    <row r="54" spans="1:10" ht="12" customHeight="1">
      <c r="A54" s="208" t="s">
        <v>20</v>
      </c>
      <c r="B54" s="282">
        <f t="shared" ref="B54:I54" si="19">B25/$J25*100</f>
        <v>59.13644214162349</v>
      </c>
      <c r="C54" s="282">
        <f t="shared" si="19"/>
        <v>40.86355785837651</v>
      </c>
      <c r="D54" s="282">
        <f t="shared" si="19"/>
        <v>1.9689119170984457</v>
      </c>
      <c r="E54" s="282">
        <f t="shared" si="19"/>
        <v>12.573402417962004</v>
      </c>
      <c r="F54" s="282">
        <f t="shared" si="19"/>
        <v>20.310880829015542</v>
      </c>
      <c r="G54" s="282">
        <f t="shared" si="19"/>
        <v>61.934369602763383</v>
      </c>
      <c r="H54" s="282">
        <f t="shared" si="19"/>
        <v>2.4179620034542317</v>
      </c>
      <c r="I54" s="283">
        <f t="shared" si="19"/>
        <v>0.79447322970639023</v>
      </c>
      <c r="J54" s="168"/>
    </row>
    <row r="55" spans="1:10" ht="12" customHeight="1">
      <c r="A55" s="208" t="s">
        <v>40</v>
      </c>
      <c r="B55" s="282">
        <f t="shared" ref="B55:I55" si="20">B26/$J26*100</f>
        <v>62.766980950548387</v>
      </c>
      <c r="C55" s="282">
        <f t="shared" si="20"/>
        <v>37.233019049451606</v>
      </c>
      <c r="D55" s="282">
        <f t="shared" si="20"/>
        <v>2.097363863767558</v>
      </c>
      <c r="E55" s="282">
        <f t="shared" si="20"/>
        <v>15.91302674619973</v>
      </c>
      <c r="F55" s="282">
        <f t="shared" si="20"/>
        <v>21.416201654800844</v>
      </c>
      <c r="G55" s="282">
        <f t="shared" si="20"/>
        <v>56.109293823359629</v>
      </c>
      <c r="H55" s="282">
        <f t="shared" si="20"/>
        <v>3.5405041370021166</v>
      </c>
      <c r="I55" s="283">
        <f t="shared" si="20"/>
        <v>0.92360977487011742</v>
      </c>
      <c r="J55" s="168"/>
    </row>
    <row r="56" spans="1:10" ht="12" customHeight="1">
      <c r="A56" s="208" t="s">
        <v>41</v>
      </c>
      <c r="B56" s="282">
        <f t="shared" ref="B56:I56" si="21">B27/$J27*100</f>
        <v>61.540168664003545</v>
      </c>
      <c r="C56" s="282">
        <f t="shared" si="21"/>
        <v>38.459831335996448</v>
      </c>
      <c r="D56" s="282">
        <f t="shared" si="21"/>
        <v>1.8641810918774968</v>
      </c>
      <c r="E56" s="282">
        <f t="shared" si="21"/>
        <v>14.092321349312028</v>
      </c>
      <c r="F56" s="282">
        <f t="shared" si="21"/>
        <v>22.192632046160675</v>
      </c>
      <c r="G56" s="282">
        <f t="shared" si="21"/>
        <v>57.63426542387927</v>
      </c>
      <c r="H56" s="282">
        <f t="shared" si="21"/>
        <v>2.9738126941855305</v>
      </c>
      <c r="I56" s="283">
        <f t="shared" si="21"/>
        <v>1.2427873945849977</v>
      </c>
      <c r="J56" s="168"/>
    </row>
    <row r="57" spans="1:10" ht="15" customHeight="1">
      <c r="A57" s="278" t="s">
        <v>21</v>
      </c>
      <c r="B57" s="284">
        <f t="shared" ref="B57:I57" si="22">B28/$J28*100</f>
        <v>71.120259986546827</v>
      </c>
      <c r="C57" s="284">
        <f t="shared" si="22"/>
        <v>28.879740013453169</v>
      </c>
      <c r="D57" s="284">
        <f t="shared" si="22"/>
        <v>1.827523887479638</v>
      </c>
      <c r="E57" s="284">
        <f t="shared" si="22"/>
        <v>31.404235317000428</v>
      </c>
      <c r="F57" s="284">
        <f t="shared" si="22"/>
        <v>22.317673087988592</v>
      </c>
      <c r="G57" s="284">
        <f t="shared" si="22"/>
        <v>38.184308417955933</v>
      </c>
      <c r="H57" s="284">
        <f t="shared" si="22"/>
        <v>5.0878913372936436</v>
      </c>
      <c r="I57" s="285">
        <f t="shared" si="22"/>
        <v>1.1783679522817709</v>
      </c>
      <c r="J57" s="169"/>
    </row>
    <row r="58" spans="1:10" ht="15" customHeight="1">
      <c r="A58" s="246" t="s">
        <v>38</v>
      </c>
      <c r="B58" s="284">
        <f t="shared" ref="B58:I58" si="23">B29/$J29*100</f>
        <v>64.20823125855793</v>
      </c>
      <c r="C58" s="284">
        <f t="shared" si="23"/>
        <v>35.791768741442084</v>
      </c>
      <c r="D58" s="284">
        <f t="shared" si="23"/>
        <v>8.4379960705756449</v>
      </c>
      <c r="E58" s="284">
        <f t="shared" si="23"/>
        <v>24.160826642061782</v>
      </c>
      <c r="F58" s="284">
        <f t="shared" si="23"/>
        <v>27.562948428551081</v>
      </c>
      <c r="G58" s="284">
        <f t="shared" si="23"/>
        <v>31.024229739146282</v>
      </c>
      <c r="H58" s="284">
        <f t="shared" si="23"/>
        <v>7.2632752817135477</v>
      </c>
      <c r="I58" s="285">
        <f t="shared" si="23"/>
        <v>1.5507238379516688</v>
      </c>
      <c r="J58" s="169"/>
    </row>
    <row r="59" spans="1:10" ht="15" customHeight="1">
      <c r="A59" s="246" t="s">
        <v>39</v>
      </c>
      <c r="B59" s="284">
        <f t="shared" ref="B59:I59" si="24">B30/$J30*100</f>
        <v>62.221828490432316</v>
      </c>
      <c r="C59" s="284">
        <f t="shared" si="24"/>
        <v>37.778171509567684</v>
      </c>
      <c r="D59" s="284">
        <f t="shared" si="24"/>
        <v>9.3509331443420738</v>
      </c>
      <c r="E59" s="284">
        <f t="shared" si="24"/>
        <v>20.54128277817151</v>
      </c>
      <c r="F59" s="284">
        <f t="shared" si="24"/>
        <v>27.00803212851406</v>
      </c>
      <c r="G59" s="284">
        <f t="shared" si="24"/>
        <v>35.123730214977556</v>
      </c>
      <c r="H59" s="284">
        <f t="shared" si="24"/>
        <v>7.082742735648476</v>
      </c>
      <c r="I59" s="285">
        <f t="shared" si="24"/>
        <v>0.8932789983463264</v>
      </c>
      <c r="J59" s="169"/>
    </row>
    <row r="60" spans="1:10" s="9" customFormat="1" ht="15" customHeight="1">
      <c r="A60" s="246" t="s">
        <v>71</v>
      </c>
      <c r="B60" s="284">
        <f t="shared" ref="B60:I60" si="25">B31/$J31*100</f>
        <v>64.353409383861816</v>
      </c>
      <c r="C60" s="284">
        <f t="shared" si="25"/>
        <v>35.646590616138177</v>
      </c>
      <c r="D60" s="284">
        <f t="shared" si="25"/>
        <v>8.0299368393915955</v>
      </c>
      <c r="E60" s="284">
        <f t="shared" si="25"/>
        <v>23.893400360917763</v>
      </c>
      <c r="F60" s="284">
        <f t="shared" si="25"/>
        <v>26.89014565609693</v>
      </c>
      <c r="G60" s="284">
        <f t="shared" si="25"/>
        <v>32.854392240268112</v>
      </c>
      <c r="H60" s="284">
        <f t="shared" si="25"/>
        <v>6.9977764887857701</v>
      </c>
      <c r="I60" s="285">
        <f t="shared" si="25"/>
        <v>1.3343484145398299</v>
      </c>
      <c r="J60" s="170"/>
    </row>
    <row r="61" spans="1:10" s="117" customFormat="1" ht="9" customHeight="1">
      <c r="J61" s="159"/>
    </row>
    <row r="62" spans="1:10" s="117" customFormat="1" ht="9.6">
      <c r="A62" s="117" t="s">
        <v>163</v>
      </c>
    </row>
  </sheetData>
  <mergeCells count="8">
    <mergeCell ref="J7:J8"/>
    <mergeCell ref="A36:A37"/>
    <mergeCell ref="A7:A8"/>
    <mergeCell ref="B7:C7"/>
    <mergeCell ref="B36:C36"/>
    <mergeCell ref="D7:I7"/>
    <mergeCell ref="D36:I36"/>
    <mergeCell ref="J36:J37"/>
  </mergeCells>
  <phoneticPr fontId="6" type="noConversion"/>
  <hyperlinks>
    <hyperlink ref="J1" location="F!A1" display="Retour au menu" xr:uid="{00000000-0004-0000-1300-000000000000}"/>
  </hyperlinks>
  <pageMargins left="0.7" right="0.7" top="0.75" bottom="0.75" header="0.3" footer="0.3"/>
  <pageSetup paperSize="9" scale="88" fitToHeight="2" orientation="landscape" r:id="rId1"/>
  <headerFooter alignWithMargins="0">
    <oddFooter>&amp;L&amp;8&amp;K002060Le marché du travail bruxellois : Données statistiques - Caractéristiques des communes de la Région bruxelloise
Elaboration : view.brussels, www.actiris.be&amp;R&amp;8F &amp;P</oddFooter>
  </headerFooter>
  <rowBreaks count="1" manualBreakCount="1">
    <brk id="34"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7"/>
  <sheetViews>
    <sheetView showGridLines="0" zoomScaleNormal="100" zoomScaleSheetLayoutView="80" workbookViewId="0"/>
  </sheetViews>
  <sheetFormatPr baseColWidth="10" defaultColWidth="11.44140625" defaultRowHeight="13.2"/>
  <cols>
    <col min="1" max="1" width="23.6640625" style="71" customWidth="1"/>
    <col min="2" max="9" width="12.44140625" style="71" customWidth="1"/>
    <col min="10" max="16384" width="11.44140625" style="71"/>
  </cols>
  <sheetData>
    <row r="1" spans="1:9" ht="22.8">
      <c r="A1" s="70" t="s">
        <v>109</v>
      </c>
      <c r="I1" s="68" t="s">
        <v>107</v>
      </c>
    </row>
    <row r="2" spans="1:9" s="80" customFormat="1" ht="3" customHeight="1">
      <c r="A2" s="79"/>
    </row>
    <row r="3" spans="1:9" s="80" customFormat="1" ht="15.75" customHeight="1">
      <c r="A3" s="81" t="s">
        <v>110</v>
      </c>
    </row>
    <row r="4" spans="1:9" s="80" customFormat="1" ht="3" customHeight="1">
      <c r="A4" s="81"/>
    </row>
    <row r="5" spans="1:9" s="31" customFormat="1">
      <c r="A5" s="516" t="s">
        <v>182</v>
      </c>
      <c r="B5" s="516"/>
      <c r="C5" s="516"/>
      <c r="D5" s="516"/>
      <c r="E5" s="516"/>
      <c r="F5" s="516"/>
      <c r="G5" s="516"/>
      <c r="H5" s="516"/>
      <c r="I5" s="516"/>
    </row>
    <row r="6" spans="1:9" s="31" customFormat="1" ht="6" customHeight="1">
      <c r="A6" s="42"/>
    </row>
    <row r="7" spans="1:9" s="72" customFormat="1" ht="12" customHeight="1">
      <c r="A7" s="524" t="s">
        <v>59</v>
      </c>
      <c r="B7" s="504" t="s">
        <v>8</v>
      </c>
      <c r="C7" s="518" t="s">
        <v>73</v>
      </c>
      <c r="D7" s="518"/>
      <c r="E7" s="518" t="s">
        <v>2</v>
      </c>
      <c r="F7" s="518"/>
      <c r="G7" s="518"/>
      <c r="H7" s="522" t="s">
        <v>144</v>
      </c>
      <c r="I7" s="520" t="s">
        <v>111</v>
      </c>
    </row>
    <row r="8" spans="1:9" s="72" customFormat="1" ht="10.199999999999999">
      <c r="A8" s="525"/>
      <c r="B8" s="505"/>
      <c r="C8" s="366" t="s">
        <v>6</v>
      </c>
      <c r="D8" s="366" t="s">
        <v>7</v>
      </c>
      <c r="E8" s="366" t="s">
        <v>154</v>
      </c>
      <c r="F8" s="366" t="s">
        <v>155</v>
      </c>
      <c r="G8" s="366" t="s">
        <v>3</v>
      </c>
      <c r="H8" s="523"/>
      <c r="I8" s="521"/>
    </row>
    <row r="9" spans="1:9" s="31" customFormat="1" ht="10.5" customHeight="1">
      <c r="A9" s="198" t="s">
        <v>85</v>
      </c>
      <c r="B9" s="350"/>
      <c r="C9" s="203"/>
      <c r="D9" s="203"/>
      <c r="E9" s="203"/>
      <c r="F9" s="203"/>
      <c r="G9" s="203"/>
      <c r="H9" s="370"/>
      <c r="I9" s="350"/>
    </row>
    <row r="10" spans="1:9" s="31" customFormat="1" ht="10.5" customHeight="1">
      <c r="A10" s="185" t="s">
        <v>9</v>
      </c>
      <c r="B10" s="191">
        <v>125065</v>
      </c>
      <c r="C10" s="177">
        <v>62331</v>
      </c>
      <c r="D10" s="177">
        <v>62734</v>
      </c>
      <c r="E10" s="177">
        <v>32540</v>
      </c>
      <c r="F10" s="177">
        <v>77170</v>
      </c>
      <c r="G10" s="177">
        <v>15355</v>
      </c>
      <c r="H10" s="491">
        <v>17.739999999999998</v>
      </c>
      <c r="I10" s="172">
        <f>B10/H10</f>
        <v>7049.8872604284106</v>
      </c>
    </row>
    <row r="11" spans="1:9" s="31" customFormat="1" ht="10.5" customHeight="1">
      <c r="A11" s="185" t="s">
        <v>10</v>
      </c>
      <c r="B11" s="191">
        <v>35346</v>
      </c>
      <c r="C11" s="177">
        <v>16866</v>
      </c>
      <c r="D11" s="177">
        <v>18480</v>
      </c>
      <c r="E11" s="177">
        <v>7512</v>
      </c>
      <c r="F11" s="177">
        <v>22032</v>
      </c>
      <c r="G11" s="177">
        <v>5802</v>
      </c>
      <c r="H11" s="491">
        <v>9.0299999999999994</v>
      </c>
      <c r="I11" s="172">
        <f t="shared" ref="I11:I34" si="0">B11/H11</f>
        <v>3914.2857142857147</v>
      </c>
    </row>
    <row r="12" spans="1:9" s="31" customFormat="1" ht="10.5" customHeight="1">
      <c r="A12" s="185" t="s">
        <v>23</v>
      </c>
      <c r="B12" s="191">
        <v>25396</v>
      </c>
      <c r="C12" s="177">
        <v>12272</v>
      </c>
      <c r="D12" s="177">
        <v>13124</v>
      </c>
      <c r="E12" s="177">
        <v>6283</v>
      </c>
      <c r="F12" s="177">
        <v>15132</v>
      </c>
      <c r="G12" s="177">
        <v>3981</v>
      </c>
      <c r="H12" s="491">
        <v>2.95</v>
      </c>
      <c r="I12" s="172">
        <f t="shared" si="0"/>
        <v>8608.8135593220341</v>
      </c>
    </row>
    <row r="13" spans="1:9" s="31" customFormat="1" ht="10.5" customHeight="1">
      <c r="A13" s="185" t="s">
        <v>11</v>
      </c>
      <c r="B13" s="191">
        <v>194291</v>
      </c>
      <c r="C13" s="177">
        <v>99180</v>
      </c>
      <c r="D13" s="177">
        <v>95111</v>
      </c>
      <c r="E13" s="177">
        <v>42956</v>
      </c>
      <c r="F13" s="177">
        <v>130034</v>
      </c>
      <c r="G13" s="177">
        <v>21301</v>
      </c>
      <c r="H13" s="491">
        <v>32.61</v>
      </c>
      <c r="I13" s="172">
        <f t="shared" si="0"/>
        <v>5958.0190125728304</v>
      </c>
    </row>
    <row r="14" spans="1:9" s="31" customFormat="1" ht="10.5" customHeight="1">
      <c r="A14" s="185" t="s">
        <v>12</v>
      </c>
      <c r="B14" s="191">
        <v>49558</v>
      </c>
      <c r="C14" s="177">
        <v>23749</v>
      </c>
      <c r="D14" s="177">
        <v>25809</v>
      </c>
      <c r="E14" s="177">
        <v>8295</v>
      </c>
      <c r="F14" s="177">
        <v>35882</v>
      </c>
      <c r="G14" s="177">
        <v>5381</v>
      </c>
      <c r="H14" s="491">
        <v>3.15</v>
      </c>
      <c r="I14" s="172">
        <f t="shared" si="0"/>
        <v>15732.698412698413</v>
      </c>
    </row>
    <row r="15" spans="1:9" s="31" customFormat="1" ht="10.5" customHeight="1">
      <c r="A15" s="185" t="s">
        <v>13</v>
      </c>
      <c r="B15" s="191">
        <v>44255</v>
      </c>
      <c r="C15" s="177">
        <v>21336</v>
      </c>
      <c r="D15" s="177">
        <v>22919</v>
      </c>
      <c r="E15" s="177">
        <v>10444</v>
      </c>
      <c r="F15" s="177">
        <v>27190</v>
      </c>
      <c r="G15" s="177">
        <v>6621</v>
      </c>
      <c r="H15" s="491">
        <v>5.07</v>
      </c>
      <c r="I15" s="172">
        <f t="shared" si="0"/>
        <v>8728.7968441814592</v>
      </c>
    </row>
    <row r="16" spans="1:9" s="31" customFormat="1" ht="10.5" customHeight="1">
      <c r="A16" s="185" t="s">
        <v>14</v>
      </c>
      <c r="B16" s="191">
        <v>57724</v>
      </c>
      <c r="C16" s="177">
        <v>28003</v>
      </c>
      <c r="D16" s="177">
        <v>29721</v>
      </c>
      <c r="E16" s="177">
        <v>12630</v>
      </c>
      <c r="F16" s="177">
        <v>37658</v>
      </c>
      <c r="G16" s="177">
        <v>7436</v>
      </c>
      <c r="H16" s="491">
        <v>6.25</v>
      </c>
      <c r="I16" s="172">
        <f t="shared" si="0"/>
        <v>9235.84</v>
      </c>
    </row>
    <row r="17" spans="1:9" s="31" customFormat="1" ht="10.5" customHeight="1">
      <c r="A17" s="185" t="s">
        <v>15</v>
      </c>
      <c r="B17" s="191">
        <v>25548</v>
      </c>
      <c r="C17" s="177">
        <v>12304</v>
      </c>
      <c r="D17" s="177">
        <v>13244</v>
      </c>
      <c r="E17" s="177">
        <v>6038</v>
      </c>
      <c r="F17" s="177">
        <v>15309</v>
      </c>
      <c r="G17" s="177">
        <v>4201</v>
      </c>
      <c r="H17" s="491">
        <v>2.46</v>
      </c>
      <c r="I17" s="172">
        <f t="shared" si="0"/>
        <v>10385.365853658537</v>
      </c>
    </row>
    <row r="18" spans="1:9" s="31" customFormat="1" ht="10.5" customHeight="1">
      <c r="A18" s="185" t="s">
        <v>5</v>
      </c>
      <c r="B18" s="191">
        <v>88521</v>
      </c>
      <c r="C18" s="177">
        <v>42910</v>
      </c>
      <c r="D18" s="177">
        <v>45611</v>
      </c>
      <c r="E18" s="177">
        <v>12891</v>
      </c>
      <c r="F18" s="177">
        <v>65639</v>
      </c>
      <c r="G18" s="177">
        <v>9991</v>
      </c>
      <c r="H18" s="491">
        <v>6.34</v>
      </c>
      <c r="I18" s="172">
        <f t="shared" si="0"/>
        <v>13962.302839116719</v>
      </c>
    </row>
    <row r="19" spans="1:9" s="31" customFormat="1" ht="10.5" customHeight="1">
      <c r="A19" s="185" t="s">
        <v>16</v>
      </c>
      <c r="B19" s="191">
        <v>53704</v>
      </c>
      <c r="C19" s="177">
        <v>25929</v>
      </c>
      <c r="D19" s="177">
        <v>27775</v>
      </c>
      <c r="E19" s="177">
        <v>12920</v>
      </c>
      <c r="F19" s="177">
        <v>33013</v>
      </c>
      <c r="G19" s="177">
        <v>7771</v>
      </c>
      <c r="H19" s="491">
        <v>5.04</v>
      </c>
      <c r="I19" s="172">
        <f t="shared" si="0"/>
        <v>10655.555555555555</v>
      </c>
    </row>
    <row r="20" spans="1:9" s="31" customFormat="1" ht="10.5" customHeight="1">
      <c r="A20" s="185" t="s">
        <v>17</v>
      </c>
      <c r="B20" s="191">
        <v>22563</v>
      </c>
      <c r="C20" s="177">
        <v>11259</v>
      </c>
      <c r="D20" s="177">
        <v>11304</v>
      </c>
      <c r="E20" s="177">
        <v>5931</v>
      </c>
      <c r="F20" s="177">
        <v>14190</v>
      </c>
      <c r="G20" s="177">
        <v>2442</v>
      </c>
      <c r="H20" s="491">
        <v>1.17</v>
      </c>
      <c r="I20" s="172">
        <f t="shared" si="0"/>
        <v>19284.615384615387</v>
      </c>
    </row>
    <row r="21" spans="1:9" s="31" customFormat="1" ht="10.5" customHeight="1">
      <c r="A21" s="185" t="s">
        <v>24</v>
      </c>
      <c r="B21" s="191">
        <v>98270</v>
      </c>
      <c r="C21" s="177">
        <v>48960</v>
      </c>
      <c r="D21" s="177">
        <v>49310</v>
      </c>
      <c r="E21" s="177">
        <v>27609</v>
      </c>
      <c r="F21" s="177">
        <v>59457</v>
      </c>
      <c r="G21" s="177">
        <v>11204</v>
      </c>
      <c r="H21" s="491">
        <v>5.89</v>
      </c>
      <c r="I21" s="172">
        <f t="shared" si="0"/>
        <v>16684.21052631579</v>
      </c>
    </row>
    <row r="22" spans="1:9" s="31" customFormat="1" ht="10.5" customHeight="1">
      <c r="A22" s="185" t="s">
        <v>28</v>
      </c>
      <c r="B22" s="191">
        <v>49323</v>
      </c>
      <c r="C22" s="177">
        <v>24757</v>
      </c>
      <c r="D22" s="177">
        <v>24566</v>
      </c>
      <c r="E22" s="177">
        <v>8485</v>
      </c>
      <c r="F22" s="177">
        <v>36045</v>
      </c>
      <c r="G22" s="177">
        <v>4793</v>
      </c>
      <c r="H22" s="491">
        <v>2.52</v>
      </c>
      <c r="I22" s="172">
        <f t="shared" si="0"/>
        <v>19572.619047619046</v>
      </c>
    </row>
    <row r="23" spans="1:9" s="31" customFormat="1" ht="10.5" customHeight="1">
      <c r="A23" s="185" t="s">
        <v>42</v>
      </c>
      <c r="B23" s="191">
        <v>27068</v>
      </c>
      <c r="C23" s="177">
        <v>14116</v>
      </c>
      <c r="D23" s="177">
        <v>12952</v>
      </c>
      <c r="E23" s="177">
        <v>5890</v>
      </c>
      <c r="F23" s="177">
        <v>18762</v>
      </c>
      <c r="G23" s="177">
        <v>2416</v>
      </c>
      <c r="H23" s="491">
        <v>1.1399999999999999</v>
      </c>
      <c r="I23" s="172">
        <f t="shared" si="0"/>
        <v>23743.859649122809</v>
      </c>
    </row>
    <row r="24" spans="1:9" s="31" customFormat="1" ht="10.5" customHeight="1">
      <c r="A24" s="185" t="s">
        <v>18</v>
      </c>
      <c r="B24" s="191">
        <v>130775</v>
      </c>
      <c r="C24" s="177">
        <v>64897</v>
      </c>
      <c r="D24" s="177">
        <v>65878</v>
      </c>
      <c r="E24" s="177">
        <v>31348</v>
      </c>
      <c r="F24" s="177">
        <v>86087</v>
      </c>
      <c r="G24" s="177">
        <v>13340</v>
      </c>
      <c r="H24" s="491">
        <v>8.14</v>
      </c>
      <c r="I24" s="172">
        <f t="shared" si="0"/>
        <v>16065.724815724814</v>
      </c>
    </row>
    <row r="25" spans="1:9" s="31" customFormat="1" ht="10.5" customHeight="1">
      <c r="A25" s="185" t="s">
        <v>19</v>
      </c>
      <c r="B25" s="191">
        <v>86101</v>
      </c>
      <c r="C25" s="177">
        <v>39984</v>
      </c>
      <c r="D25" s="177">
        <v>46117</v>
      </c>
      <c r="E25" s="177">
        <v>17236</v>
      </c>
      <c r="F25" s="177">
        <v>52627</v>
      </c>
      <c r="G25" s="177">
        <v>16238</v>
      </c>
      <c r="H25" s="491">
        <v>22.91</v>
      </c>
      <c r="I25" s="172">
        <f t="shared" si="0"/>
        <v>3758.2278481012659</v>
      </c>
    </row>
    <row r="26" spans="1:9" s="31" customFormat="1" ht="10.5" customHeight="1">
      <c r="A26" s="185" t="s">
        <v>20</v>
      </c>
      <c r="B26" s="191">
        <v>25392</v>
      </c>
      <c r="C26" s="177">
        <v>11659</v>
      </c>
      <c r="D26" s="177">
        <v>13733</v>
      </c>
      <c r="E26" s="177">
        <v>5023</v>
      </c>
      <c r="F26" s="177">
        <v>15102</v>
      </c>
      <c r="G26" s="177">
        <v>5267</v>
      </c>
      <c r="H26" s="491">
        <v>12.93</v>
      </c>
      <c r="I26" s="172">
        <f t="shared" si="0"/>
        <v>1963.8051044083527</v>
      </c>
    </row>
    <row r="27" spans="1:9" s="31" customFormat="1" ht="10.5" customHeight="1">
      <c r="A27" s="185" t="s">
        <v>40</v>
      </c>
      <c r="B27" s="191">
        <v>59778</v>
      </c>
      <c r="C27" s="177">
        <v>27855</v>
      </c>
      <c r="D27" s="177">
        <v>31923</v>
      </c>
      <c r="E27" s="177">
        <v>11733</v>
      </c>
      <c r="F27" s="177">
        <v>38082</v>
      </c>
      <c r="G27" s="177">
        <v>9963</v>
      </c>
      <c r="H27" s="491">
        <v>7.22</v>
      </c>
      <c r="I27" s="172">
        <f t="shared" si="0"/>
        <v>8279.5013850415507</v>
      </c>
    </row>
    <row r="28" spans="1:9" s="31" customFormat="1" ht="10.5" customHeight="1">
      <c r="A28" s="185" t="s">
        <v>41</v>
      </c>
      <c r="B28" s="191">
        <v>42497</v>
      </c>
      <c r="C28" s="177">
        <v>19895</v>
      </c>
      <c r="D28" s="177">
        <v>22602</v>
      </c>
      <c r="E28" s="177">
        <v>8974</v>
      </c>
      <c r="F28" s="177">
        <v>25478</v>
      </c>
      <c r="G28" s="177">
        <v>8045</v>
      </c>
      <c r="H28" s="491">
        <v>8.85</v>
      </c>
      <c r="I28" s="172">
        <f t="shared" si="0"/>
        <v>4801.9209039548023</v>
      </c>
    </row>
    <row r="29" spans="1:9" s="32" customFormat="1" ht="12.75" customHeight="1">
      <c r="A29" s="200" t="s">
        <v>21</v>
      </c>
      <c r="B29" s="193">
        <v>1241175</v>
      </c>
      <c r="C29" s="179">
        <v>608262</v>
      </c>
      <c r="D29" s="179">
        <v>632913</v>
      </c>
      <c r="E29" s="179">
        <v>274738</v>
      </c>
      <c r="F29" s="179">
        <v>804889</v>
      </c>
      <c r="G29" s="179">
        <v>161548</v>
      </c>
      <c r="H29" s="467">
        <f>SUM(H10:H28)</f>
        <v>161.41000000000003</v>
      </c>
      <c r="I29" s="489">
        <f t="shared" si="0"/>
        <v>7689.5793321355541</v>
      </c>
    </row>
    <row r="30" spans="1:9" s="31" customFormat="1" ht="10.5" customHeight="1">
      <c r="A30" s="199" t="s">
        <v>87</v>
      </c>
      <c r="B30" s="172">
        <v>1187483</v>
      </c>
      <c r="C30" s="177">
        <v>582527</v>
      </c>
      <c r="D30" s="177">
        <v>604956</v>
      </c>
      <c r="E30" s="177">
        <v>243627</v>
      </c>
      <c r="F30" s="177">
        <v>706957</v>
      </c>
      <c r="G30" s="177">
        <v>236899</v>
      </c>
      <c r="H30" s="370">
        <v>2118</v>
      </c>
      <c r="I30" s="40">
        <f t="shared" si="0"/>
        <v>560.66241737488201</v>
      </c>
    </row>
    <row r="31" spans="1:9" s="32" customFormat="1" ht="12.75" customHeight="1">
      <c r="A31" s="351" t="s">
        <v>38</v>
      </c>
      <c r="B31" s="353">
        <v>6774807</v>
      </c>
      <c r="C31" s="352">
        <v>3352319</v>
      </c>
      <c r="D31" s="352">
        <v>3422488</v>
      </c>
      <c r="E31" s="352">
        <v>1314555</v>
      </c>
      <c r="F31" s="352">
        <v>4029829</v>
      </c>
      <c r="G31" s="352">
        <v>1430423</v>
      </c>
      <c r="H31" s="468">
        <v>13522</v>
      </c>
      <c r="I31" s="490">
        <f t="shared" si="0"/>
        <v>501.02107676379234</v>
      </c>
    </row>
    <row r="32" spans="1:9" s="31" customFormat="1" ht="10.5" customHeight="1">
      <c r="A32" s="199" t="s">
        <v>88</v>
      </c>
      <c r="B32" s="172">
        <v>412934</v>
      </c>
      <c r="C32" s="177">
        <v>200139</v>
      </c>
      <c r="D32" s="177">
        <v>212795</v>
      </c>
      <c r="E32" s="177">
        <v>83386</v>
      </c>
      <c r="F32" s="177">
        <v>245835</v>
      </c>
      <c r="G32" s="177">
        <v>83713</v>
      </c>
      <c r="H32" s="370">
        <v>1097</v>
      </c>
      <c r="I32" s="40">
        <f t="shared" si="0"/>
        <v>376.4211485870556</v>
      </c>
    </row>
    <row r="33" spans="1:9" s="32" customFormat="1" ht="12.75" customHeight="1">
      <c r="A33" s="351" t="s">
        <v>39</v>
      </c>
      <c r="B33" s="353">
        <v>3681575</v>
      </c>
      <c r="C33" s="352">
        <v>1800829</v>
      </c>
      <c r="D33" s="352">
        <v>1880746</v>
      </c>
      <c r="E33" s="352">
        <v>747040</v>
      </c>
      <c r="F33" s="352">
        <v>2215697</v>
      </c>
      <c r="G33" s="352">
        <v>718838</v>
      </c>
      <c r="H33" s="468">
        <v>16901</v>
      </c>
      <c r="I33" s="490">
        <f t="shared" si="0"/>
        <v>217.83178510147329</v>
      </c>
    </row>
    <row r="34" spans="1:9" s="32" customFormat="1" ht="15" customHeight="1">
      <c r="A34" s="200" t="s">
        <v>71</v>
      </c>
      <c r="B34" s="174">
        <v>11697557</v>
      </c>
      <c r="C34" s="179">
        <v>5761410</v>
      </c>
      <c r="D34" s="179">
        <v>5936147</v>
      </c>
      <c r="E34" s="179">
        <v>2336333</v>
      </c>
      <c r="F34" s="179">
        <v>7050415</v>
      </c>
      <c r="G34" s="179">
        <v>2310809</v>
      </c>
      <c r="H34" s="467">
        <f>SUM(H29,H31,H33)</f>
        <v>30584.41</v>
      </c>
      <c r="I34" s="489">
        <f t="shared" si="0"/>
        <v>382.46796325317376</v>
      </c>
    </row>
    <row r="35" spans="1:9" s="32" customFormat="1" ht="4.5" customHeight="1">
      <c r="A35" s="73"/>
      <c r="B35" s="74"/>
      <c r="C35" s="74"/>
      <c r="D35" s="74"/>
      <c r="E35" s="75"/>
      <c r="F35" s="74"/>
      <c r="G35" s="75"/>
      <c r="H35" s="75"/>
      <c r="I35" s="74"/>
    </row>
    <row r="36" spans="1:9" s="76" customFormat="1" ht="9" customHeight="1">
      <c r="A36" s="76" t="s">
        <v>157</v>
      </c>
    </row>
    <row r="37" spans="1:9" ht="4.5" customHeight="1"/>
    <row r="38" spans="1:9" s="72" customFormat="1" ht="12" customHeight="1">
      <c r="A38" s="524" t="s">
        <v>60</v>
      </c>
      <c r="B38" s="504" t="s">
        <v>8</v>
      </c>
      <c r="C38" s="518" t="s">
        <v>73</v>
      </c>
      <c r="D38" s="518"/>
      <c r="E38" s="517" t="s">
        <v>2</v>
      </c>
      <c r="F38" s="518"/>
      <c r="G38" s="519"/>
    </row>
    <row r="39" spans="1:9" s="72" customFormat="1" ht="12" customHeight="1">
      <c r="A39" s="525"/>
      <c r="B39" s="505"/>
      <c r="C39" s="483" t="s">
        <v>6</v>
      </c>
      <c r="D39" s="483" t="s">
        <v>7</v>
      </c>
      <c r="E39" s="483" t="s">
        <v>140</v>
      </c>
      <c r="F39" s="483" t="s">
        <v>143</v>
      </c>
      <c r="G39" s="482" t="s">
        <v>3</v>
      </c>
    </row>
    <row r="40" spans="1:9" ht="10.5" customHeight="1">
      <c r="A40" s="198" t="s">
        <v>85</v>
      </c>
      <c r="B40" s="350"/>
      <c r="C40" s="203"/>
      <c r="D40" s="203"/>
      <c r="E40" s="372"/>
      <c r="F40" s="212"/>
      <c r="G40" s="316"/>
    </row>
    <row r="41" spans="1:9" ht="10.5" customHeight="1">
      <c r="A41" s="185" t="s">
        <v>9</v>
      </c>
      <c r="B41" s="191">
        <f>B10/$B10*100</f>
        <v>100</v>
      </c>
      <c r="C41" s="371">
        <f t="shared" ref="C41:G41" si="1">C10/$B10*100</f>
        <v>49.838883780434173</v>
      </c>
      <c r="D41" s="180">
        <f t="shared" si="1"/>
        <v>50.161116219565827</v>
      </c>
      <c r="E41" s="180">
        <f t="shared" si="1"/>
        <v>26.018470395394395</v>
      </c>
      <c r="F41" s="180">
        <f t="shared" si="1"/>
        <v>61.703913964738334</v>
      </c>
      <c r="G41" s="206">
        <f t="shared" si="1"/>
        <v>12.277615639867269</v>
      </c>
    </row>
    <row r="42" spans="1:9" ht="10.5" customHeight="1">
      <c r="A42" s="185" t="s">
        <v>10</v>
      </c>
      <c r="B42" s="191">
        <f t="shared" ref="B42:G42" si="2">B11/$B11*100</f>
        <v>100</v>
      </c>
      <c r="C42" s="371">
        <f t="shared" si="2"/>
        <v>47.716856221354611</v>
      </c>
      <c r="D42" s="180">
        <f t="shared" si="2"/>
        <v>52.283143778645389</v>
      </c>
      <c r="E42" s="180">
        <f t="shared" si="2"/>
        <v>21.252758445085725</v>
      </c>
      <c r="F42" s="180">
        <f t="shared" si="2"/>
        <v>62.332371414021395</v>
      </c>
      <c r="G42" s="206">
        <f t="shared" si="2"/>
        <v>16.414870140892887</v>
      </c>
    </row>
    <row r="43" spans="1:9" ht="10.5" customHeight="1">
      <c r="A43" s="185" t="s">
        <v>23</v>
      </c>
      <c r="B43" s="191">
        <f t="shared" ref="B43:G43" si="3">B12/$B12*100</f>
        <v>100</v>
      </c>
      <c r="C43" s="371">
        <f t="shared" si="3"/>
        <v>48.322570483540716</v>
      </c>
      <c r="D43" s="180">
        <f t="shared" si="3"/>
        <v>51.677429516459284</v>
      </c>
      <c r="E43" s="180">
        <f t="shared" si="3"/>
        <v>24.740116553787995</v>
      </c>
      <c r="F43" s="180">
        <f t="shared" si="3"/>
        <v>59.584186486060794</v>
      </c>
      <c r="G43" s="206">
        <f t="shared" si="3"/>
        <v>15.675696960151205</v>
      </c>
    </row>
    <row r="44" spans="1:9" ht="10.5" customHeight="1">
      <c r="A44" s="185" t="s">
        <v>11</v>
      </c>
      <c r="B44" s="191">
        <f t="shared" ref="B44:G44" si="4">B13/$B13*100</f>
        <v>100</v>
      </c>
      <c r="C44" s="371">
        <f t="shared" si="4"/>
        <v>51.047140629262287</v>
      </c>
      <c r="D44" s="180">
        <f t="shared" si="4"/>
        <v>48.952859370737706</v>
      </c>
      <c r="E44" s="180">
        <f t="shared" si="4"/>
        <v>22.109104384660121</v>
      </c>
      <c r="F44" s="180">
        <f t="shared" si="4"/>
        <v>66.927443885717821</v>
      </c>
      <c r="G44" s="206">
        <f t="shared" si="4"/>
        <v>10.963451729622061</v>
      </c>
    </row>
    <row r="45" spans="1:9" ht="10.5" customHeight="1">
      <c r="A45" s="185" t="s">
        <v>12</v>
      </c>
      <c r="B45" s="191">
        <f t="shared" ref="B45:G45" si="5">B14/$B14*100</f>
        <v>100</v>
      </c>
      <c r="C45" s="371">
        <f t="shared" si="5"/>
        <v>47.921627184309294</v>
      </c>
      <c r="D45" s="180">
        <f t="shared" si="5"/>
        <v>52.078372815690713</v>
      </c>
      <c r="E45" s="180">
        <f t="shared" si="5"/>
        <v>16.737963598208161</v>
      </c>
      <c r="F45" s="180">
        <f t="shared" si="5"/>
        <v>72.404051818071764</v>
      </c>
      <c r="G45" s="206">
        <f t="shared" si="5"/>
        <v>10.857984583720086</v>
      </c>
    </row>
    <row r="46" spans="1:9" ht="10.5" customHeight="1">
      <c r="A46" s="185" t="s">
        <v>13</v>
      </c>
      <c r="B46" s="191">
        <f t="shared" ref="B46:G46" si="6">B15/$B15*100</f>
        <v>100</v>
      </c>
      <c r="C46" s="371">
        <f t="shared" si="6"/>
        <v>48.211501525251386</v>
      </c>
      <c r="D46" s="180">
        <f t="shared" si="6"/>
        <v>51.788498474748614</v>
      </c>
      <c r="E46" s="180">
        <f t="shared" si="6"/>
        <v>23.599593266297596</v>
      </c>
      <c r="F46" s="180">
        <f t="shared" si="6"/>
        <v>61.439385380183033</v>
      </c>
      <c r="G46" s="206">
        <f t="shared" si="6"/>
        <v>14.961021353519378</v>
      </c>
    </row>
    <row r="47" spans="1:9" ht="10.5" customHeight="1">
      <c r="A47" s="185" t="s">
        <v>14</v>
      </c>
      <c r="B47" s="191">
        <f t="shared" ref="B47:G47" si="7">B16/$B16*100</f>
        <v>100</v>
      </c>
      <c r="C47" s="371">
        <f t="shared" si="7"/>
        <v>48.511884138313356</v>
      </c>
      <c r="D47" s="180">
        <f t="shared" si="7"/>
        <v>51.488115861686644</v>
      </c>
      <c r="E47" s="180">
        <f t="shared" si="7"/>
        <v>21.879980597325201</v>
      </c>
      <c r="F47" s="180">
        <f t="shared" si="7"/>
        <v>65.238029242602735</v>
      </c>
      <c r="G47" s="206">
        <f t="shared" si="7"/>
        <v>12.881990160072068</v>
      </c>
    </row>
    <row r="48" spans="1:9" ht="10.5" customHeight="1">
      <c r="A48" s="185" t="s">
        <v>15</v>
      </c>
      <c r="B48" s="191">
        <f t="shared" ref="B48:G48" si="8">B17/$B17*100</f>
        <v>100</v>
      </c>
      <c r="C48" s="371">
        <f t="shared" si="8"/>
        <v>48.160325661499918</v>
      </c>
      <c r="D48" s="180">
        <f t="shared" si="8"/>
        <v>51.839674338500075</v>
      </c>
      <c r="E48" s="180">
        <f t="shared" si="8"/>
        <v>23.633943948645687</v>
      </c>
      <c r="F48" s="180">
        <f t="shared" si="8"/>
        <v>59.922498825739787</v>
      </c>
      <c r="G48" s="206">
        <f t="shared" si="8"/>
        <v>16.44355722561453</v>
      </c>
    </row>
    <row r="49" spans="1:7" ht="10.5" customHeight="1">
      <c r="A49" s="185" t="s">
        <v>5</v>
      </c>
      <c r="B49" s="191">
        <f t="shared" ref="B49:G49" si="9">B18/$B18*100</f>
        <v>100</v>
      </c>
      <c r="C49" s="371">
        <f t="shared" si="9"/>
        <v>48.4743733125473</v>
      </c>
      <c r="D49" s="180">
        <f t="shared" si="9"/>
        <v>51.5256266874527</v>
      </c>
      <c r="E49" s="180">
        <f t="shared" si="9"/>
        <v>14.5626461517606</v>
      </c>
      <c r="F49" s="180">
        <f t="shared" si="9"/>
        <v>74.150766484788917</v>
      </c>
      <c r="G49" s="206">
        <f t="shared" si="9"/>
        <v>11.286587363450479</v>
      </c>
    </row>
    <row r="50" spans="1:7" ht="10.5" customHeight="1">
      <c r="A50" s="185" t="s">
        <v>16</v>
      </c>
      <c r="B50" s="191">
        <f t="shared" ref="B50:G50" si="10">B19/$B19*100</f>
        <v>100</v>
      </c>
      <c r="C50" s="371">
        <f t="shared" si="10"/>
        <v>48.281319827200953</v>
      </c>
      <c r="D50" s="180">
        <f t="shared" si="10"/>
        <v>51.718680172799047</v>
      </c>
      <c r="E50" s="180">
        <f t="shared" si="10"/>
        <v>24.057798301802471</v>
      </c>
      <c r="F50" s="180">
        <f t="shared" si="10"/>
        <v>61.472143601966337</v>
      </c>
      <c r="G50" s="206">
        <f t="shared" si="10"/>
        <v>14.470058096231192</v>
      </c>
    </row>
    <row r="51" spans="1:7" ht="10.5" customHeight="1">
      <c r="A51" s="185" t="s">
        <v>17</v>
      </c>
      <c r="B51" s="191">
        <f t="shared" ref="B51:G51" si="11">B20/$B20*100</f>
        <v>100</v>
      </c>
      <c r="C51" s="371">
        <f t="shared" si="11"/>
        <v>49.90027921818907</v>
      </c>
      <c r="D51" s="180">
        <f t="shared" si="11"/>
        <v>50.09972078181093</v>
      </c>
      <c r="E51" s="180">
        <f t="shared" si="11"/>
        <v>26.28639808536099</v>
      </c>
      <c r="F51" s="180">
        <f t="shared" si="11"/>
        <v>62.890573062092805</v>
      </c>
      <c r="G51" s="206">
        <f t="shared" si="11"/>
        <v>10.823028852546205</v>
      </c>
    </row>
    <row r="52" spans="1:7" ht="10.5" customHeight="1">
      <c r="A52" s="185" t="s">
        <v>24</v>
      </c>
      <c r="B52" s="191">
        <f t="shared" ref="B52:G52" si="12">B21/$B21*100</f>
        <v>100</v>
      </c>
      <c r="C52" s="371">
        <f t="shared" si="12"/>
        <v>49.821919202198032</v>
      </c>
      <c r="D52" s="180">
        <f t="shared" si="12"/>
        <v>50.178080797801968</v>
      </c>
      <c r="E52" s="180">
        <f t="shared" si="12"/>
        <v>28.095044265798315</v>
      </c>
      <c r="F52" s="180">
        <f t="shared" si="12"/>
        <v>60.503714256639874</v>
      </c>
      <c r="G52" s="206">
        <f t="shared" si="12"/>
        <v>11.40124147756182</v>
      </c>
    </row>
    <row r="53" spans="1:7" ht="10.5" customHeight="1">
      <c r="A53" s="185" t="s">
        <v>28</v>
      </c>
      <c r="B53" s="191">
        <f t="shared" ref="B53:G53" si="13">B22/$B22*100</f>
        <v>100</v>
      </c>
      <c r="C53" s="371">
        <f t="shared" si="13"/>
        <v>50.193621636964501</v>
      </c>
      <c r="D53" s="180">
        <f t="shared" si="13"/>
        <v>49.806378363035506</v>
      </c>
      <c r="E53" s="180">
        <f t="shared" si="13"/>
        <v>17.202927640248973</v>
      </c>
      <c r="F53" s="180">
        <f t="shared" si="13"/>
        <v>73.079496380998719</v>
      </c>
      <c r="G53" s="206">
        <f t="shared" si="13"/>
        <v>9.7175759787523059</v>
      </c>
    </row>
    <row r="54" spans="1:7" ht="10.5" customHeight="1">
      <c r="A54" s="185" t="s">
        <v>42</v>
      </c>
      <c r="B54" s="191">
        <f t="shared" ref="B54:G54" si="14">B23/$B23*100</f>
        <v>100</v>
      </c>
      <c r="C54" s="371">
        <f t="shared" si="14"/>
        <v>52.150140387173053</v>
      </c>
      <c r="D54" s="180">
        <f t="shared" si="14"/>
        <v>47.849859612826954</v>
      </c>
      <c r="E54" s="180">
        <f t="shared" si="14"/>
        <v>21.760011822077729</v>
      </c>
      <c r="F54" s="180">
        <f t="shared" si="14"/>
        <v>69.31431949165065</v>
      </c>
      <c r="G54" s="206">
        <f t="shared" si="14"/>
        <v>8.9256686862716119</v>
      </c>
    </row>
    <row r="55" spans="1:7" ht="10.5" customHeight="1">
      <c r="A55" s="185" t="s">
        <v>18</v>
      </c>
      <c r="B55" s="191">
        <f t="shared" ref="B55:G55" si="15">B24/$B24*100</f>
        <v>100</v>
      </c>
      <c r="C55" s="371">
        <f t="shared" si="15"/>
        <v>49.624928311986238</v>
      </c>
      <c r="D55" s="180">
        <f t="shared" si="15"/>
        <v>50.375071688013762</v>
      </c>
      <c r="E55" s="180">
        <f t="shared" si="15"/>
        <v>23.97094245842095</v>
      </c>
      <c r="F55" s="180">
        <f t="shared" si="15"/>
        <v>65.828331103039574</v>
      </c>
      <c r="G55" s="206">
        <f t="shared" si="15"/>
        <v>10.200726438539476</v>
      </c>
    </row>
    <row r="56" spans="1:7" ht="10.5" customHeight="1">
      <c r="A56" s="185" t="s">
        <v>19</v>
      </c>
      <c r="B56" s="191">
        <f t="shared" ref="B56:G56" si="16">B25/$B25*100</f>
        <v>100</v>
      </c>
      <c r="C56" s="371">
        <f t="shared" si="16"/>
        <v>46.43848503501701</v>
      </c>
      <c r="D56" s="180">
        <f t="shared" si="16"/>
        <v>53.561514964982983</v>
      </c>
      <c r="E56" s="180">
        <f t="shared" si="16"/>
        <v>20.018350541805553</v>
      </c>
      <c r="F56" s="180">
        <f t="shared" si="16"/>
        <v>61.122402759549828</v>
      </c>
      <c r="G56" s="206">
        <f t="shared" si="16"/>
        <v>18.859246698644615</v>
      </c>
    </row>
    <row r="57" spans="1:7" ht="10.5" customHeight="1">
      <c r="A57" s="185" t="s">
        <v>20</v>
      </c>
      <c r="B57" s="191">
        <f t="shared" ref="B57:G57" si="17">B26/$B26*100</f>
        <v>100</v>
      </c>
      <c r="C57" s="371">
        <f t="shared" si="17"/>
        <v>45.916036546943914</v>
      </c>
      <c r="D57" s="180">
        <f t="shared" si="17"/>
        <v>54.083963453056086</v>
      </c>
      <c r="E57" s="180">
        <f t="shared" si="17"/>
        <v>19.78182104599874</v>
      </c>
      <c r="F57" s="180">
        <f t="shared" si="17"/>
        <v>59.475425330812861</v>
      </c>
      <c r="G57" s="206">
        <f t="shared" si="17"/>
        <v>20.742753623188406</v>
      </c>
    </row>
    <row r="58" spans="1:7" ht="10.5" customHeight="1">
      <c r="A58" s="185" t="s">
        <v>40</v>
      </c>
      <c r="B58" s="191">
        <f t="shared" ref="B58:G58" si="18">B27/$B27*100</f>
        <v>100</v>
      </c>
      <c r="C58" s="371">
        <f t="shared" si="18"/>
        <v>46.597410418548627</v>
      </c>
      <c r="D58" s="180">
        <f t="shared" si="18"/>
        <v>53.402589581451366</v>
      </c>
      <c r="E58" s="180">
        <f t="shared" si="18"/>
        <v>19.627622202147947</v>
      </c>
      <c r="F58" s="180">
        <f t="shared" si="18"/>
        <v>63.705711131185382</v>
      </c>
      <c r="G58" s="206">
        <f t="shared" si="18"/>
        <v>16.666666666666664</v>
      </c>
    </row>
    <row r="59" spans="1:7" ht="10.5" customHeight="1">
      <c r="A59" s="185" t="s">
        <v>41</v>
      </c>
      <c r="B59" s="191">
        <f t="shared" ref="B59:G59" si="19">B28/$B28*100</f>
        <v>100</v>
      </c>
      <c r="C59" s="371">
        <f t="shared" si="19"/>
        <v>46.815069299009345</v>
      </c>
      <c r="D59" s="180">
        <f t="shared" si="19"/>
        <v>53.184930700990662</v>
      </c>
      <c r="E59" s="180">
        <f t="shared" si="19"/>
        <v>21.116784714215122</v>
      </c>
      <c r="F59" s="180">
        <f t="shared" si="19"/>
        <v>59.952467232981157</v>
      </c>
      <c r="G59" s="206">
        <f t="shared" si="19"/>
        <v>18.930748052803729</v>
      </c>
    </row>
    <row r="60" spans="1:7" ht="12.75" customHeight="1">
      <c r="A60" s="200" t="s">
        <v>21</v>
      </c>
      <c r="B60" s="193">
        <f t="shared" ref="B60:G60" si="20">B29/$B29*100</f>
        <v>100</v>
      </c>
      <c r="C60" s="181">
        <f t="shared" si="20"/>
        <v>49.006949060366182</v>
      </c>
      <c r="D60" s="181">
        <f t="shared" si="20"/>
        <v>50.993050939633811</v>
      </c>
      <c r="E60" s="181">
        <f t="shared" si="20"/>
        <v>22.135315326202992</v>
      </c>
      <c r="F60" s="181">
        <f t="shared" si="20"/>
        <v>64.848953612504275</v>
      </c>
      <c r="G60" s="207">
        <f t="shared" si="20"/>
        <v>13.015731061292726</v>
      </c>
    </row>
    <row r="61" spans="1:7" s="31" customFormat="1" ht="10.5" customHeight="1">
      <c r="A61" s="199" t="s">
        <v>87</v>
      </c>
      <c r="B61" s="172">
        <f t="shared" ref="B61:G61" si="21">B30/$B30*100</f>
        <v>100</v>
      </c>
      <c r="C61" s="180">
        <f t="shared" si="21"/>
        <v>49.055607532907842</v>
      </c>
      <c r="D61" s="180">
        <f t="shared" si="21"/>
        <v>50.944392467092158</v>
      </c>
      <c r="E61" s="180">
        <f t="shared" si="21"/>
        <v>20.516251601075552</v>
      </c>
      <c r="F61" s="180">
        <f t="shared" si="21"/>
        <v>59.534073329891882</v>
      </c>
      <c r="G61" s="206">
        <f t="shared" si="21"/>
        <v>19.949675069032565</v>
      </c>
    </row>
    <row r="62" spans="1:7" s="32" customFormat="1" ht="12.75" customHeight="1">
      <c r="A62" s="351" t="s">
        <v>38</v>
      </c>
      <c r="B62" s="353">
        <f t="shared" ref="B62:G62" si="22">B31/$B31*100</f>
        <v>100</v>
      </c>
      <c r="C62" s="354">
        <f t="shared" si="22"/>
        <v>49.482132848950535</v>
      </c>
      <c r="D62" s="354">
        <f t="shared" si="22"/>
        <v>50.517867151049465</v>
      </c>
      <c r="E62" s="354">
        <f t="shared" si="22"/>
        <v>19.403578581648155</v>
      </c>
      <c r="F62" s="354">
        <f t="shared" si="22"/>
        <v>59.482565333595481</v>
      </c>
      <c r="G62" s="355">
        <f t="shared" si="22"/>
        <v>21.113856084756364</v>
      </c>
    </row>
    <row r="63" spans="1:7" s="31" customFormat="1" ht="10.5" customHeight="1">
      <c r="A63" s="199" t="s">
        <v>88</v>
      </c>
      <c r="B63" s="172">
        <f t="shared" ref="B63:G63" si="23">B32/$B32*100</f>
        <v>100</v>
      </c>
      <c r="C63" s="180">
        <f t="shared" si="23"/>
        <v>48.46755171528622</v>
      </c>
      <c r="D63" s="180">
        <f t="shared" si="23"/>
        <v>51.53244828471378</v>
      </c>
      <c r="E63" s="180">
        <f t="shared" si="23"/>
        <v>20.193541825085848</v>
      </c>
      <c r="F63" s="180">
        <f t="shared" si="23"/>
        <v>59.533726939414045</v>
      </c>
      <c r="G63" s="206">
        <f t="shared" si="23"/>
        <v>20.272731235500103</v>
      </c>
    </row>
    <row r="64" spans="1:7" s="32" customFormat="1" ht="12.75" customHeight="1">
      <c r="A64" s="351" t="s">
        <v>39</v>
      </c>
      <c r="B64" s="353">
        <f t="shared" ref="B64:G64" si="24">B33/$B33*100</f>
        <v>100</v>
      </c>
      <c r="C64" s="354">
        <f t="shared" si="24"/>
        <v>48.914635719766672</v>
      </c>
      <c r="D64" s="354">
        <f t="shared" si="24"/>
        <v>51.085364280233328</v>
      </c>
      <c r="E64" s="354">
        <f t="shared" si="24"/>
        <v>20.291315537507725</v>
      </c>
      <c r="F64" s="354">
        <f t="shared" si="24"/>
        <v>60.183399767762438</v>
      </c>
      <c r="G64" s="355">
        <f t="shared" si="24"/>
        <v>19.525284694729837</v>
      </c>
    </row>
    <row r="65" spans="1:7" s="32" customFormat="1" ht="15" customHeight="1">
      <c r="A65" s="200" t="s">
        <v>71</v>
      </c>
      <c r="B65" s="174">
        <f t="shared" ref="B65:G65" si="25">B34/$B34*100</f>
        <v>100</v>
      </c>
      <c r="C65" s="181">
        <f t="shared" si="25"/>
        <v>49.253104729474714</v>
      </c>
      <c r="D65" s="181">
        <f t="shared" si="25"/>
        <v>50.746895270525293</v>
      </c>
      <c r="E65" s="181">
        <f t="shared" si="25"/>
        <v>19.972828514535131</v>
      </c>
      <c r="F65" s="181">
        <f t="shared" si="25"/>
        <v>60.272542377865733</v>
      </c>
      <c r="G65" s="207">
        <f t="shared" si="25"/>
        <v>19.754629107599133</v>
      </c>
    </row>
    <row r="66" spans="1:7" ht="6" customHeight="1">
      <c r="A66" s="73"/>
      <c r="B66" s="74"/>
    </row>
    <row r="67" spans="1:7" s="83" customFormat="1" ht="9.6">
      <c r="A67" s="76" t="s">
        <v>157</v>
      </c>
      <c r="B67" s="76"/>
    </row>
  </sheetData>
  <mergeCells count="11">
    <mergeCell ref="A5:I5"/>
    <mergeCell ref="E38:G38"/>
    <mergeCell ref="E7:G7"/>
    <mergeCell ref="I7:I8"/>
    <mergeCell ref="H7:H8"/>
    <mergeCell ref="A38:A39"/>
    <mergeCell ref="B38:B39"/>
    <mergeCell ref="A7:A8"/>
    <mergeCell ref="B7:B8"/>
    <mergeCell ref="C7:D7"/>
    <mergeCell ref="C38:D38"/>
  </mergeCells>
  <phoneticPr fontId="6" type="noConversion"/>
  <hyperlinks>
    <hyperlink ref="I1" location="F!A1" display="Retour au menu" xr:uid="{00000000-0004-0000-0200-000000000000}"/>
  </hyperlinks>
  <pageMargins left="0.7" right="0.7" top="0.75" bottom="0.75" header="0.3" footer="0.3"/>
  <pageSetup paperSize="9" scale="88" fitToHeight="2" orientation="landscape" r:id="rId1"/>
  <headerFooter alignWithMargins="0">
    <oddFooter>&amp;L&amp;8&amp;K002060Le marché du travail bruxellois : Données statistiques - Caractéristiques des communes de la Région bruxelloise
Elaboration : view.brussels, www.actiris.be&amp;R&amp;8F &amp;P</oddFooter>
  </headerFooter>
  <rowBreaks count="1" manualBreakCount="1">
    <brk id="36"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1"/>
  <sheetViews>
    <sheetView showGridLines="0" zoomScale="80" zoomScaleNormal="80" zoomScaleSheetLayoutView="80" workbookViewId="0"/>
  </sheetViews>
  <sheetFormatPr baseColWidth="10" defaultColWidth="11.44140625" defaultRowHeight="13.2"/>
  <cols>
    <col min="1" max="1" width="23.6640625" style="71" customWidth="1"/>
    <col min="2" max="9" width="11" style="71" customWidth="1"/>
    <col min="10" max="10" width="6.6640625" style="71" bestFit="1" customWidth="1"/>
    <col min="11" max="16384" width="11.44140625" style="71"/>
  </cols>
  <sheetData>
    <row r="1" spans="1:10" ht="22.8">
      <c r="A1" s="70" t="s">
        <v>109</v>
      </c>
    </row>
    <row r="2" spans="1:10" s="80" customFormat="1" ht="3" customHeight="1">
      <c r="A2" s="79"/>
    </row>
    <row r="3" spans="1:10" s="80" customFormat="1" ht="15.75" customHeight="1">
      <c r="A3" s="81" t="s">
        <v>110</v>
      </c>
      <c r="I3" s="68" t="s">
        <v>107</v>
      </c>
    </row>
    <row r="4" spans="1:10" s="80" customFormat="1" ht="3" customHeight="1">
      <c r="A4" s="81"/>
    </row>
    <row r="5" spans="1:10" s="31" customFormat="1" ht="19.5" customHeight="1">
      <c r="A5" s="66" t="s">
        <v>188</v>
      </c>
      <c r="B5" s="67"/>
      <c r="C5" s="67"/>
      <c r="D5" s="67"/>
      <c r="E5" s="67"/>
      <c r="F5" s="67"/>
      <c r="G5" s="67"/>
      <c r="H5" s="67"/>
      <c r="I5" s="67"/>
    </row>
    <row r="6" spans="1:10" s="31" customFormat="1" ht="6" customHeight="1">
      <c r="A6" s="42"/>
    </row>
    <row r="7" spans="1:10" s="31" customFormat="1" ht="6" customHeight="1">
      <c r="A7" s="530"/>
      <c r="B7" s="534" t="s">
        <v>0</v>
      </c>
      <c r="C7" s="534"/>
      <c r="D7" s="534"/>
      <c r="E7" s="534"/>
      <c r="F7" s="534"/>
      <c r="G7" s="534"/>
      <c r="H7" s="534"/>
      <c r="I7" s="535"/>
    </row>
    <row r="8" spans="1:10" s="72" customFormat="1" ht="12" customHeight="1">
      <c r="A8" s="531"/>
      <c r="B8" s="526"/>
      <c r="C8" s="526"/>
      <c r="D8" s="526"/>
      <c r="E8" s="526"/>
      <c r="F8" s="526"/>
      <c r="G8" s="526"/>
      <c r="H8" s="526"/>
      <c r="I8" s="528"/>
      <c r="J8" s="82"/>
    </row>
    <row r="9" spans="1:10" s="31" customFormat="1" ht="6" customHeight="1">
      <c r="A9" s="531"/>
      <c r="B9" s="526"/>
      <c r="C9" s="526"/>
      <c r="D9" s="526"/>
      <c r="E9" s="526"/>
      <c r="F9" s="526"/>
      <c r="G9" s="526"/>
      <c r="H9" s="526"/>
      <c r="I9" s="528"/>
    </row>
    <row r="10" spans="1:10" s="72" customFormat="1" ht="3.9" customHeight="1">
      <c r="A10" s="532"/>
      <c r="B10" s="534" t="s">
        <v>1</v>
      </c>
      <c r="C10" s="536" t="s">
        <v>189</v>
      </c>
      <c r="D10" s="534" t="s">
        <v>139</v>
      </c>
      <c r="E10" s="534" t="s">
        <v>8</v>
      </c>
      <c r="F10" s="534" t="s">
        <v>1</v>
      </c>
      <c r="G10" s="536" t="s">
        <v>189</v>
      </c>
      <c r="H10" s="534" t="s">
        <v>139</v>
      </c>
      <c r="I10" s="535" t="s">
        <v>8</v>
      </c>
    </row>
    <row r="11" spans="1:10" s="72" customFormat="1" ht="21.9" customHeight="1">
      <c r="A11" s="532"/>
      <c r="B11" s="526"/>
      <c r="C11" s="537"/>
      <c r="D11" s="526"/>
      <c r="E11" s="526"/>
      <c r="F11" s="526"/>
      <c r="G11" s="537"/>
      <c r="H11" s="526"/>
      <c r="I11" s="528"/>
    </row>
    <row r="12" spans="1:10" s="72" customFormat="1" ht="3.9" customHeight="1">
      <c r="A12" s="532"/>
      <c r="B12" s="527"/>
      <c r="C12" s="538"/>
      <c r="D12" s="527"/>
      <c r="E12" s="527"/>
      <c r="F12" s="527"/>
      <c r="G12" s="538"/>
      <c r="H12" s="527"/>
      <c r="I12" s="529"/>
    </row>
    <row r="13" spans="1:10" s="72" customFormat="1" ht="3.9" customHeight="1">
      <c r="A13" s="531"/>
      <c r="B13" s="526" t="s">
        <v>141</v>
      </c>
      <c r="C13" s="526"/>
      <c r="D13" s="526"/>
      <c r="E13" s="526"/>
      <c r="F13" s="526" t="s">
        <v>27</v>
      </c>
      <c r="G13" s="526"/>
      <c r="H13" s="526"/>
      <c r="I13" s="528"/>
    </row>
    <row r="14" spans="1:10" s="72" customFormat="1" ht="12.75" customHeight="1">
      <c r="A14" s="531"/>
      <c r="B14" s="526"/>
      <c r="C14" s="526"/>
      <c r="D14" s="526"/>
      <c r="E14" s="526"/>
      <c r="F14" s="526"/>
      <c r="G14" s="526"/>
      <c r="H14" s="526"/>
      <c r="I14" s="528"/>
    </row>
    <row r="15" spans="1:10" s="72" customFormat="1" ht="3.9" customHeight="1">
      <c r="A15" s="533"/>
      <c r="B15" s="527"/>
      <c r="C15" s="527"/>
      <c r="D15" s="527"/>
      <c r="E15" s="527"/>
      <c r="F15" s="527"/>
      <c r="G15" s="527"/>
      <c r="H15" s="527"/>
      <c r="I15" s="529"/>
    </row>
    <row r="16" spans="1:10" s="72" customFormat="1" ht="3.9" customHeight="1">
      <c r="A16" s="347"/>
      <c r="B16" s="348"/>
      <c r="C16" s="349"/>
      <c r="D16" s="349"/>
      <c r="E16" s="349"/>
      <c r="F16" s="392"/>
      <c r="G16" s="392"/>
      <c r="H16" s="392"/>
      <c r="I16" s="393"/>
    </row>
    <row r="17" spans="1:9" s="31" customFormat="1" ht="10.5" customHeight="1">
      <c r="A17" s="198" t="s">
        <v>85</v>
      </c>
      <c r="B17" s="203"/>
      <c r="C17" s="203"/>
      <c r="D17" s="203"/>
      <c r="E17" s="203"/>
      <c r="F17" s="203"/>
      <c r="G17" s="203"/>
      <c r="H17" s="203"/>
      <c r="I17" s="350"/>
    </row>
    <row r="18" spans="1:9" s="31" customFormat="1" ht="10.5" customHeight="1">
      <c r="A18" s="185" t="s">
        <v>9</v>
      </c>
      <c r="B18" s="177">
        <v>81959</v>
      </c>
      <c r="C18" s="177">
        <v>23663</v>
      </c>
      <c r="D18" s="177">
        <v>19443</v>
      </c>
      <c r="E18" s="177">
        <v>125065</v>
      </c>
      <c r="F18" s="180">
        <f>B18/E18*100</f>
        <v>65.533122776156389</v>
      </c>
      <c r="G18" s="180">
        <f>C18/E18*100</f>
        <v>18.920561308119776</v>
      </c>
      <c r="H18" s="180">
        <f>D18/E18*100</f>
        <v>15.546315915723824</v>
      </c>
      <c r="I18" s="206">
        <f>E18/E18*100</f>
        <v>100</v>
      </c>
    </row>
    <row r="19" spans="1:9" s="31" customFormat="1" ht="10.5" customHeight="1">
      <c r="A19" s="185" t="s">
        <v>10</v>
      </c>
      <c r="B19" s="177">
        <v>23974</v>
      </c>
      <c r="C19" s="177">
        <v>7535</v>
      </c>
      <c r="D19" s="177">
        <v>3837</v>
      </c>
      <c r="E19" s="177">
        <v>35346</v>
      </c>
      <c r="F19" s="180">
        <f t="shared" ref="F19:F42" si="0">B19/E19*100</f>
        <v>67.826628189894194</v>
      </c>
      <c r="G19" s="180">
        <f t="shared" ref="G19:G42" si="1">C19/E19*100</f>
        <v>21.31782945736434</v>
      </c>
      <c r="H19" s="180">
        <f t="shared" ref="H19:H42" si="2">D19/E19*100</f>
        <v>10.855542352741471</v>
      </c>
      <c r="I19" s="206">
        <f t="shared" ref="I19:I42" si="3">E19/E19*100</f>
        <v>100</v>
      </c>
    </row>
    <row r="20" spans="1:9" s="31" customFormat="1" ht="10.5" customHeight="1">
      <c r="A20" s="185" t="s">
        <v>23</v>
      </c>
      <c r="B20" s="177">
        <v>20165</v>
      </c>
      <c r="C20" s="177">
        <v>3060</v>
      </c>
      <c r="D20" s="177">
        <v>2171</v>
      </c>
      <c r="E20" s="177">
        <v>25396</v>
      </c>
      <c r="F20" s="180">
        <f t="shared" si="0"/>
        <v>79.402268073712406</v>
      </c>
      <c r="G20" s="180">
        <f t="shared" si="1"/>
        <v>12.049141597101906</v>
      </c>
      <c r="H20" s="180">
        <f t="shared" si="2"/>
        <v>8.5485903291856982</v>
      </c>
      <c r="I20" s="206">
        <f t="shared" si="3"/>
        <v>100</v>
      </c>
    </row>
    <row r="21" spans="1:9" s="31" customFormat="1" ht="10.5" customHeight="1">
      <c r="A21" s="185" t="s">
        <v>11</v>
      </c>
      <c r="B21" s="177">
        <v>118293</v>
      </c>
      <c r="C21" s="177">
        <v>44426</v>
      </c>
      <c r="D21" s="177">
        <v>31572</v>
      </c>
      <c r="E21" s="177">
        <v>194291</v>
      </c>
      <c r="F21" s="180">
        <f t="shared" si="0"/>
        <v>60.884446526087153</v>
      </c>
      <c r="G21" s="180">
        <f t="shared" si="1"/>
        <v>22.865701447828258</v>
      </c>
      <c r="H21" s="180">
        <f t="shared" si="2"/>
        <v>16.249852026084586</v>
      </c>
      <c r="I21" s="206">
        <f t="shared" si="3"/>
        <v>100</v>
      </c>
    </row>
    <row r="22" spans="1:9" s="31" customFormat="1" ht="10.5" customHeight="1">
      <c r="A22" s="185" t="s">
        <v>12</v>
      </c>
      <c r="B22" s="177">
        <v>24360</v>
      </c>
      <c r="C22" s="177">
        <v>18150</v>
      </c>
      <c r="D22" s="177">
        <v>7048</v>
      </c>
      <c r="E22" s="177">
        <v>49558</v>
      </c>
      <c r="F22" s="180">
        <f t="shared" si="0"/>
        <v>49.154526009927764</v>
      </c>
      <c r="G22" s="180">
        <f t="shared" si="1"/>
        <v>36.623753985229428</v>
      </c>
      <c r="H22" s="180">
        <f t="shared" si="2"/>
        <v>14.221720004842812</v>
      </c>
      <c r="I22" s="206">
        <f t="shared" si="3"/>
        <v>100</v>
      </c>
    </row>
    <row r="23" spans="1:9" s="31" customFormat="1" ht="10.5" customHeight="1">
      <c r="A23" s="185" t="s">
        <v>13</v>
      </c>
      <c r="B23" s="177">
        <v>30486</v>
      </c>
      <c r="C23" s="177">
        <v>6614</v>
      </c>
      <c r="D23" s="177">
        <v>7155</v>
      </c>
      <c r="E23" s="177">
        <v>44255</v>
      </c>
      <c r="F23" s="180">
        <f t="shared" si="0"/>
        <v>68.887131397582195</v>
      </c>
      <c r="G23" s="180">
        <f t="shared" si="1"/>
        <v>14.945203931759124</v>
      </c>
      <c r="H23" s="180">
        <f t="shared" si="2"/>
        <v>16.167664670658681</v>
      </c>
      <c r="I23" s="206">
        <f t="shared" si="3"/>
        <v>100</v>
      </c>
    </row>
    <row r="24" spans="1:9" s="31" customFormat="1" ht="10.5" customHeight="1">
      <c r="A24" s="185" t="s">
        <v>14</v>
      </c>
      <c r="B24" s="177">
        <v>36886</v>
      </c>
      <c r="C24" s="177">
        <v>14245</v>
      </c>
      <c r="D24" s="177">
        <v>6593</v>
      </c>
      <c r="E24" s="177">
        <v>57724</v>
      </c>
      <c r="F24" s="180">
        <f t="shared" si="0"/>
        <v>63.900630586930916</v>
      </c>
      <c r="G24" s="180">
        <f t="shared" si="1"/>
        <v>24.677777007830365</v>
      </c>
      <c r="H24" s="180">
        <f t="shared" si="2"/>
        <v>11.421592405238721</v>
      </c>
      <c r="I24" s="206">
        <f t="shared" si="3"/>
        <v>100</v>
      </c>
    </row>
    <row r="25" spans="1:9" s="31" customFormat="1" ht="10.5" customHeight="1">
      <c r="A25" s="185" t="s">
        <v>15</v>
      </c>
      <c r="B25" s="177">
        <v>19202</v>
      </c>
      <c r="C25" s="177">
        <v>3954</v>
      </c>
      <c r="D25" s="177">
        <v>2392</v>
      </c>
      <c r="E25" s="177">
        <v>25548</v>
      </c>
      <c r="F25" s="180">
        <f t="shared" si="0"/>
        <v>75.160482229528739</v>
      </c>
      <c r="G25" s="180">
        <f t="shared" si="1"/>
        <v>15.476749647721935</v>
      </c>
      <c r="H25" s="180">
        <f t="shared" si="2"/>
        <v>9.3627681227493351</v>
      </c>
      <c r="I25" s="206">
        <f t="shared" si="3"/>
        <v>100</v>
      </c>
    </row>
    <row r="26" spans="1:9" s="31" customFormat="1" ht="10.5" customHeight="1">
      <c r="A26" s="185" t="s">
        <v>5</v>
      </c>
      <c r="B26" s="177">
        <v>44037</v>
      </c>
      <c r="C26" s="177">
        <v>31717</v>
      </c>
      <c r="D26" s="177">
        <v>12767</v>
      </c>
      <c r="E26" s="177">
        <v>88521</v>
      </c>
      <c r="F26" s="180">
        <f t="shared" si="0"/>
        <v>49.74751753821127</v>
      </c>
      <c r="G26" s="180">
        <f t="shared" si="1"/>
        <v>35.829916065114489</v>
      </c>
      <c r="H26" s="180">
        <f t="shared" si="2"/>
        <v>14.422566396674236</v>
      </c>
      <c r="I26" s="206">
        <f t="shared" si="3"/>
        <v>100</v>
      </c>
    </row>
    <row r="27" spans="1:9" s="31" customFormat="1" ht="10.5" customHeight="1">
      <c r="A27" s="185" t="s">
        <v>16</v>
      </c>
      <c r="B27" s="177">
        <v>39509</v>
      </c>
      <c r="C27" s="177">
        <v>8101</v>
      </c>
      <c r="D27" s="177">
        <v>6094</v>
      </c>
      <c r="E27" s="177">
        <v>53704</v>
      </c>
      <c r="F27" s="180">
        <f t="shared" si="0"/>
        <v>73.5680768657828</v>
      </c>
      <c r="G27" s="180">
        <f t="shared" si="1"/>
        <v>15.084537464620883</v>
      </c>
      <c r="H27" s="180">
        <f t="shared" si="2"/>
        <v>11.347385669596306</v>
      </c>
      <c r="I27" s="206">
        <f t="shared" si="3"/>
        <v>100</v>
      </c>
    </row>
    <row r="28" spans="1:9" s="31" customFormat="1" ht="10.5" customHeight="1">
      <c r="A28" s="185" t="s">
        <v>17</v>
      </c>
      <c r="B28" s="177">
        <v>15035</v>
      </c>
      <c r="C28" s="177">
        <v>4410</v>
      </c>
      <c r="D28" s="177">
        <v>3118</v>
      </c>
      <c r="E28" s="177">
        <v>22563</v>
      </c>
      <c r="F28" s="180">
        <f t="shared" si="0"/>
        <v>66.635642423436607</v>
      </c>
      <c r="G28" s="180">
        <f t="shared" si="1"/>
        <v>19.545273234942162</v>
      </c>
      <c r="H28" s="180">
        <f t="shared" si="2"/>
        <v>13.819084341621238</v>
      </c>
      <c r="I28" s="206">
        <f t="shared" si="3"/>
        <v>100</v>
      </c>
    </row>
    <row r="29" spans="1:9" s="31" customFormat="1" ht="10.5" customHeight="1">
      <c r="A29" s="185" t="s">
        <v>24</v>
      </c>
      <c r="B29" s="177">
        <v>69713</v>
      </c>
      <c r="C29" s="177">
        <v>13288</v>
      </c>
      <c r="D29" s="177">
        <v>15269</v>
      </c>
      <c r="E29" s="177">
        <v>98270</v>
      </c>
      <c r="F29" s="180">
        <f t="shared" si="0"/>
        <v>70.940266612394424</v>
      </c>
      <c r="G29" s="180">
        <f t="shared" si="1"/>
        <v>13.521929378243613</v>
      </c>
      <c r="H29" s="180">
        <f t="shared" si="2"/>
        <v>15.537804009361961</v>
      </c>
      <c r="I29" s="206">
        <f t="shared" si="3"/>
        <v>100</v>
      </c>
    </row>
    <row r="30" spans="1:9" s="31" customFormat="1" ht="10.5" customHeight="1">
      <c r="A30" s="185" t="s">
        <v>28</v>
      </c>
      <c r="B30" s="177">
        <v>24653</v>
      </c>
      <c r="C30" s="177">
        <v>17371</v>
      </c>
      <c r="D30" s="177">
        <v>7299</v>
      </c>
      <c r="E30" s="177">
        <v>49323</v>
      </c>
      <c r="F30" s="180">
        <f t="shared" si="0"/>
        <v>49.982766660584311</v>
      </c>
      <c r="G30" s="180">
        <f t="shared" si="1"/>
        <v>35.218863410579246</v>
      </c>
      <c r="H30" s="180">
        <f t="shared" si="2"/>
        <v>14.798369928836447</v>
      </c>
      <c r="I30" s="206">
        <f t="shared" si="3"/>
        <v>100</v>
      </c>
    </row>
    <row r="31" spans="1:9" s="31" customFormat="1" ht="10.5" customHeight="1">
      <c r="A31" s="185" t="s">
        <v>42</v>
      </c>
      <c r="B31" s="177">
        <v>14899</v>
      </c>
      <c r="C31" s="177">
        <v>7075</v>
      </c>
      <c r="D31" s="177">
        <v>5094</v>
      </c>
      <c r="E31" s="177">
        <v>27068</v>
      </c>
      <c r="F31" s="180">
        <f t="shared" si="0"/>
        <v>55.042855031771829</v>
      </c>
      <c r="G31" s="180">
        <f t="shared" si="1"/>
        <v>26.137874981528004</v>
      </c>
      <c r="H31" s="180">
        <f t="shared" si="2"/>
        <v>18.819269986700164</v>
      </c>
      <c r="I31" s="206">
        <f t="shared" si="3"/>
        <v>100</v>
      </c>
    </row>
    <row r="32" spans="1:9" s="31" customFormat="1" ht="10.5" customHeight="1">
      <c r="A32" s="185" t="s">
        <v>18</v>
      </c>
      <c r="B32" s="177">
        <v>80771</v>
      </c>
      <c r="C32" s="177">
        <v>29433</v>
      </c>
      <c r="D32" s="177">
        <v>20571</v>
      </c>
      <c r="E32" s="177">
        <v>130775</v>
      </c>
      <c r="F32" s="180">
        <f t="shared" si="0"/>
        <v>61.763333970560119</v>
      </c>
      <c r="G32" s="180">
        <f t="shared" si="1"/>
        <v>22.506595297266298</v>
      </c>
      <c r="H32" s="180">
        <f t="shared" si="2"/>
        <v>15.730070732173582</v>
      </c>
      <c r="I32" s="206">
        <f t="shared" si="3"/>
        <v>100</v>
      </c>
    </row>
    <row r="33" spans="1:10" s="31" customFormat="1" ht="10.5" customHeight="1">
      <c r="A33" s="185" t="s">
        <v>19</v>
      </c>
      <c r="B33" s="177">
        <v>56785</v>
      </c>
      <c r="C33" s="177">
        <v>22425</v>
      </c>
      <c r="D33" s="177">
        <v>6891</v>
      </c>
      <c r="E33" s="177">
        <v>86101</v>
      </c>
      <c r="F33" s="180">
        <f t="shared" si="0"/>
        <v>65.951614963821555</v>
      </c>
      <c r="G33" s="180">
        <f t="shared" si="1"/>
        <v>26.044993670224503</v>
      </c>
      <c r="H33" s="180">
        <f t="shared" si="2"/>
        <v>8.003391365953938</v>
      </c>
      <c r="I33" s="206">
        <f t="shared" si="3"/>
        <v>100</v>
      </c>
    </row>
    <row r="34" spans="1:10" s="31" customFormat="1" ht="10.5" customHeight="1">
      <c r="A34" s="185" t="s">
        <v>20</v>
      </c>
      <c r="B34" s="177">
        <v>19934</v>
      </c>
      <c r="C34" s="177">
        <v>3882</v>
      </c>
      <c r="D34" s="177">
        <v>1576</v>
      </c>
      <c r="E34" s="177">
        <v>25392</v>
      </c>
      <c r="F34" s="180">
        <f t="shared" si="0"/>
        <v>78.505040957781986</v>
      </c>
      <c r="G34" s="180">
        <f t="shared" si="1"/>
        <v>15.288279773156898</v>
      </c>
      <c r="H34" s="180">
        <f t="shared" si="2"/>
        <v>6.2066792690611212</v>
      </c>
      <c r="I34" s="206">
        <f t="shared" si="3"/>
        <v>100</v>
      </c>
    </row>
    <row r="35" spans="1:10" s="31" customFormat="1" ht="10.5" customHeight="1">
      <c r="A35" s="185" t="s">
        <v>40</v>
      </c>
      <c r="B35" s="177">
        <v>36144</v>
      </c>
      <c r="C35" s="177">
        <v>16000</v>
      </c>
      <c r="D35" s="177">
        <v>7634</v>
      </c>
      <c r="E35" s="177">
        <v>59778</v>
      </c>
      <c r="F35" s="180">
        <f t="shared" si="0"/>
        <v>60.463715748268598</v>
      </c>
      <c r="G35" s="180">
        <f t="shared" si="1"/>
        <v>26.765699755762988</v>
      </c>
      <c r="H35" s="180">
        <f t="shared" si="2"/>
        <v>12.770584495968418</v>
      </c>
      <c r="I35" s="206">
        <f t="shared" si="3"/>
        <v>100</v>
      </c>
    </row>
    <row r="36" spans="1:10" s="31" customFormat="1" ht="10.5" customHeight="1">
      <c r="A36" s="185" t="s">
        <v>41</v>
      </c>
      <c r="B36" s="177">
        <v>26218</v>
      </c>
      <c r="C36" s="177">
        <v>12241</v>
      </c>
      <c r="D36" s="177">
        <v>4038</v>
      </c>
      <c r="E36" s="177">
        <v>42497</v>
      </c>
      <c r="F36" s="180">
        <f t="shared" si="0"/>
        <v>61.693766618820156</v>
      </c>
      <c r="G36" s="180">
        <f t="shared" si="1"/>
        <v>28.80438619196649</v>
      </c>
      <c r="H36" s="180">
        <f t="shared" si="2"/>
        <v>9.5018471892133576</v>
      </c>
      <c r="I36" s="206">
        <f t="shared" si="3"/>
        <v>100</v>
      </c>
    </row>
    <row r="37" spans="1:10" s="32" customFormat="1" ht="12.75" customHeight="1">
      <c r="A37" s="359" t="s">
        <v>21</v>
      </c>
      <c r="B37" s="360">
        <v>783023</v>
      </c>
      <c r="C37" s="360">
        <v>287590</v>
      </c>
      <c r="D37" s="360">
        <v>170562</v>
      </c>
      <c r="E37" s="360">
        <v>1241175</v>
      </c>
      <c r="F37" s="361">
        <f t="shared" si="0"/>
        <v>63.08723588535058</v>
      </c>
      <c r="G37" s="361">
        <f t="shared" si="1"/>
        <v>23.170785747376478</v>
      </c>
      <c r="H37" s="361">
        <f t="shared" si="2"/>
        <v>13.741978367272948</v>
      </c>
      <c r="I37" s="337">
        <f t="shared" si="3"/>
        <v>100</v>
      </c>
    </row>
    <row r="38" spans="1:10" s="31" customFormat="1" ht="10.5" customHeight="1">
      <c r="A38" s="362" t="s">
        <v>87</v>
      </c>
      <c r="B38" s="363">
        <v>1048565</v>
      </c>
      <c r="C38" s="363">
        <v>87033</v>
      </c>
      <c r="D38" s="363">
        <v>51885</v>
      </c>
      <c r="E38" s="363">
        <v>1187483</v>
      </c>
      <c r="F38" s="364">
        <f t="shared" si="0"/>
        <v>88.301474631636836</v>
      </c>
      <c r="G38" s="364">
        <f t="shared" si="1"/>
        <v>7.3291996601214509</v>
      </c>
      <c r="H38" s="364">
        <f t="shared" si="2"/>
        <v>4.3693257082417176</v>
      </c>
      <c r="I38" s="339">
        <f t="shared" si="3"/>
        <v>100</v>
      </c>
    </row>
    <row r="39" spans="1:10" s="32" customFormat="1" ht="12.75" customHeight="1">
      <c r="A39" s="200" t="s">
        <v>38</v>
      </c>
      <c r="B39" s="179">
        <v>6060299</v>
      </c>
      <c r="C39" s="179">
        <v>428176</v>
      </c>
      <c r="D39" s="179">
        <v>286332</v>
      </c>
      <c r="E39" s="179">
        <v>6774807</v>
      </c>
      <c r="F39" s="181">
        <v>90.666319914957342</v>
      </c>
      <c r="G39" s="181">
        <v>5.911080813915162</v>
      </c>
      <c r="H39" s="181">
        <v>3.4225992711275048</v>
      </c>
      <c r="I39" s="207">
        <v>100</v>
      </c>
    </row>
    <row r="40" spans="1:10" s="31" customFormat="1" ht="10.5" customHeight="1">
      <c r="A40" s="199" t="s">
        <v>88</v>
      </c>
      <c r="B40" s="177">
        <v>368281</v>
      </c>
      <c r="C40" s="177">
        <v>31090</v>
      </c>
      <c r="D40" s="177">
        <v>13563</v>
      </c>
      <c r="E40" s="177">
        <v>412934</v>
      </c>
      <c r="F40" s="180">
        <v>89.884709828850376</v>
      </c>
      <c r="G40" s="180">
        <v>7.6624492942448512</v>
      </c>
      <c r="H40" s="180">
        <v>2.4528408769047756</v>
      </c>
      <c r="I40" s="206">
        <v>100</v>
      </c>
    </row>
    <row r="41" spans="1:10" s="32" customFormat="1" ht="12.75" customHeight="1">
      <c r="A41" s="351" t="s">
        <v>39</v>
      </c>
      <c r="B41" s="352">
        <v>3280962</v>
      </c>
      <c r="C41" s="352">
        <v>271202</v>
      </c>
      <c r="D41" s="352">
        <v>129411</v>
      </c>
      <c r="E41" s="352">
        <v>3681575</v>
      </c>
      <c r="F41" s="354">
        <v>89.620691953869752</v>
      </c>
      <c r="G41" s="354">
        <v>7.4200540265765547</v>
      </c>
      <c r="H41" s="354">
        <v>2.9592540195537032</v>
      </c>
      <c r="I41" s="355">
        <v>100</v>
      </c>
    </row>
    <row r="42" spans="1:10" s="32" customFormat="1" ht="15" customHeight="1">
      <c r="A42" s="200" t="s">
        <v>71</v>
      </c>
      <c r="B42" s="179">
        <v>10124284</v>
      </c>
      <c r="C42" s="179">
        <v>986968</v>
      </c>
      <c r="D42" s="179">
        <v>586305</v>
      </c>
      <c r="E42" s="179">
        <v>11697557</v>
      </c>
      <c r="F42" s="181">
        <f t="shared" si="0"/>
        <v>86.550413902663607</v>
      </c>
      <c r="G42" s="181">
        <f t="shared" si="1"/>
        <v>8.4373856866010559</v>
      </c>
      <c r="H42" s="181">
        <f t="shared" si="2"/>
        <v>5.0122004107353355</v>
      </c>
      <c r="I42" s="207">
        <f t="shared" si="3"/>
        <v>100</v>
      </c>
    </row>
    <row r="43" spans="1:10" s="32" customFormat="1" ht="4.5" customHeight="1">
      <c r="A43" s="73"/>
      <c r="B43" s="75"/>
      <c r="C43" s="75"/>
      <c r="D43" s="74"/>
      <c r="E43" s="74"/>
      <c r="F43" s="75"/>
      <c r="G43" s="31"/>
      <c r="H43" s="75"/>
      <c r="I43" s="74"/>
      <c r="J43" s="75"/>
    </row>
    <row r="44" spans="1:10" s="76" customFormat="1" ht="9" customHeight="1">
      <c r="A44" s="76" t="s">
        <v>157</v>
      </c>
      <c r="G44" s="31"/>
    </row>
    <row r="46" spans="1:10">
      <c r="A46" s="73"/>
    </row>
    <row r="51" spans="3:3">
      <c r="C51" s="492"/>
    </row>
  </sheetData>
  <mergeCells count="12">
    <mergeCell ref="B13:E15"/>
    <mergeCell ref="F13:I15"/>
    <mergeCell ref="A7:A15"/>
    <mergeCell ref="B7:I9"/>
    <mergeCell ref="B10:B12"/>
    <mergeCell ref="C10:C12"/>
    <mergeCell ref="D10:D12"/>
    <mergeCell ref="E10:E12"/>
    <mergeCell ref="F10:F12"/>
    <mergeCell ref="G10:G12"/>
    <mergeCell ref="H10:H12"/>
    <mergeCell ref="I10:I12"/>
  </mergeCells>
  <hyperlinks>
    <hyperlink ref="I3" location="F!A1" display="Retour au menu" xr:uid="{00000000-0004-0000-0300-000000000000}"/>
  </hyperlinks>
  <pageMargins left="0.7" right="0.7" top="0.75" bottom="0.75" header="0.3" footer="0.3"/>
  <pageSetup paperSize="9" scale="88" fitToHeight="2" orientation="landscape" r:id="rId1"/>
  <headerFooter alignWithMargins="0">
    <oddFooter>&amp;L&amp;8&amp;K002060Le marché du travail bruxellois : Données statistiques - Caractéristiques des communes de la Région bruxelloise
Elaboration : view.brussels, www.actiris.be&amp;R&amp;8F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94"/>
  <sheetViews>
    <sheetView showGridLines="0" zoomScale="80" zoomScaleNormal="80" zoomScaleSheetLayoutView="80" workbookViewId="0"/>
  </sheetViews>
  <sheetFormatPr baseColWidth="10" defaultColWidth="9.109375" defaultRowHeight="10.199999999999999"/>
  <cols>
    <col min="1" max="1" width="17" style="31" customWidth="1"/>
    <col min="2" max="18" width="7.33203125" style="31" customWidth="1"/>
    <col min="19" max="19" width="7.77734375" style="31" customWidth="1"/>
    <col min="20" max="20" width="8.21875" style="31" customWidth="1"/>
    <col min="21" max="21" width="8.33203125" style="31" customWidth="1"/>
    <col min="22" max="22" width="8.21875" style="31" customWidth="1"/>
    <col min="23" max="23" width="8.5546875" style="31" customWidth="1"/>
    <col min="24" max="24" width="8.44140625" style="31" customWidth="1"/>
    <col min="25" max="25" width="8.5546875" style="31" customWidth="1"/>
    <col min="26" max="34" width="7.33203125" style="31" customWidth="1"/>
    <col min="35" max="35" width="7.33203125" style="43" customWidth="1"/>
    <col min="36" max="16384" width="9.109375" style="31"/>
  </cols>
  <sheetData>
    <row r="1" spans="1:35" ht="22.8">
      <c r="A1" s="357" t="s">
        <v>109</v>
      </c>
      <c r="B1" s="357"/>
      <c r="C1" s="357"/>
      <c r="D1" s="357"/>
      <c r="E1" s="357"/>
      <c r="F1" s="357"/>
      <c r="G1" s="357"/>
      <c r="H1" s="357"/>
      <c r="I1" s="357"/>
      <c r="J1" s="357"/>
      <c r="K1" s="357"/>
      <c r="L1" s="357"/>
      <c r="M1" s="357"/>
      <c r="N1" s="357"/>
      <c r="O1" s="357"/>
      <c r="P1" s="357"/>
      <c r="Q1" s="357"/>
      <c r="R1" s="357"/>
      <c r="S1" s="357"/>
      <c r="T1" s="357"/>
      <c r="U1" s="357"/>
      <c r="AI1" s="68" t="s">
        <v>107</v>
      </c>
    </row>
    <row r="2" spans="1:35" s="80" customFormat="1" ht="3" customHeight="1">
      <c r="A2" s="79"/>
    </row>
    <row r="3" spans="1:35" s="80" customFormat="1" ht="15.75" customHeight="1">
      <c r="A3" s="358" t="s">
        <v>113</v>
      </c>
      <c r="B3" s="358"/>
      <c r="C3" s="358"/>
      <c r="D3" s="358"/>
      <c r="E3" s="358"/>
      <c r="F3" s="358"/>
      <c r="G3" s="358"/>
      <c r="H3" s="358"/>
      <c r="I3" s="358"/>
      <c r="J3" s="358"/>
      <c r="K3" s="358"/>
      <c r="L3" s="358"/>
      <c r="M3" s="358"/>
      <c r="N3" s="358"/>
      <c r="O3" s="358"/>
      <c r="P3" s="358"/>
      <c r="Q3" s="358"/>
      <c r="R3" s="358"/>
      <c r="S3" s="358"/>
      <c r="T3" s="358"/>
      <c r="U3" s="358"/>
    </row>
    <row r="4" spans="1:35" s="80" customFormat="1" ht="4.5" customHeight="1">
      <c r="A4" s="81"/>
    </row>
    <row r="5" spans="1:35" ht="19.5" customHeight="1">
      <c r="A5" s="356" t="s">
        <v>190</v>
      </c>
      <c r="B5" s="356"/>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row>
    <row r="6" spans="1:35" ht="4.5" customHeight="1"/>
    <row r="7" spans="1:35" s="32" customFormat="1" ht="34.5" customHeight="1">
      <c r="A7" s="545" t="s">
        <v>6</v>
      </c>
      <c r="B7" s="543">
        <v>1992</v>
      </c>
      <c r="C7" s="543">
        <v>1993</v>
      </c>
      <c r="D7" s="543">
        <v>1994</v>
      </c>
      <c r="E7" s="543">
        <v>1995</v>
      </c>
      <c r="F7" s="543">
        <v>1996</v>
      </c>
      <c r="G7" s="543">
        <v>1997</v>
      </c>
      <c r="H7" s="543">
        <v>1998</v>
      </c>
      <c r="I7" s="543">
        <v>1999</v>
      </c>
      <c r="J7" s="543">
        <v>2000</v>
      </c>
      <c r="K7" s="543">
        <v>2001</v>
      </c>
      <c r="L7" s="543">
        <v>2002</v>
      </c>
      <c r="M7" s="543">
        <v>2003</v>
      </c>
      <c r="N7" s="543">
        <v>2004</v>
      </c>
      <c r="O7" s="543">
        <v>2005</v>
      </c>
      <c r="P7" s="543">
        <v>2006</v>
      </c>
      <c r="Q7" s="543">
        <v>2007</v>
      </c>
      <c r="R7" s="543">
        <v>2008</v>
      </c>
      <c r="S7" s="543">
        <v>2009</v>
      </c>
      <c r="T7" s="543">
        <v>2010</v>
      </c>
      <c r="U7" s="543">
        <v>2011</v>
      </c>
      <c r="V7" s="543">
        <v>2012</v>
      </c>
      <c r="W7" s="543">
        <v>2013</v>
      </c>
      <c r="X7" s="543">
        <v>2014</v>
      </c>
      <c r="Y7" s="543">
        <v>2015</v>
      </c>
      <c r="Z7" s="543">
        <v>2016</v>
      </c>
      <c r="AA7" s="543">
        <v>2017</v>
      </c>
      <c r="AB7" s="543">
        <v>2018</v>
      </c>
      <c r="AC7" s="543">
        <v>2019</v>
      </c>
      <c r="AD7" s="543">
        <v>2020</v>
      </c>
      <c r="AE7" s="543">
        <v>2021</v>
      </c>
      <c r="AF7" s="543">
        <v>2022</v>
      </c>
      <c r="AG7" s="541" t="s">
        <v>192</v>
      </c>
      <c r="AH7" s="539" t="s">
        <v>191</v>
      </c>
      <c r="AI7" s="540"/>
    </row>
    <row r="8" spans="1:35" s="32" customFormat="1" ht="34.5" customHeight="1">
      <c r="A8" s="546"/>
      <c r="B8" s="544"/>
      <c r="C8" s="544"/>
      <c r="D8" s="544"/>
      <c r="E8" s="544"/>
      <c r="F8" s="544"/>
      <c r="G8" s="544"/>
      <c r="H8" s="544"/>
      <c r="I8" s="544"/>
      <c r="J8" s="544"/>
      <c r="K8" s="544"/>
      <c r="L8" s="544"/>
      <c r="M8" s="544"/>
      <c r="N8" s="544"/>
      <c r="O8" s="544"/>
      <c r="P8" s="544"/>
      <c r="Q8" s="544"/>
      <c r="R8" s="544"/>
      <c r="S8" s="544"/>
      <c r="T8" s="544"/>
      <c r="U8" s="544"/>
      <c r="V8" s="544"/>
      <c r="W8" s="544"/>
      <c r="X8" s="544"/>
      <c r="Y8" s="544"/>
      <c r="Z8" s="544"/>
      <c r="AA8" s="544"/>
      <c r="AB8" s="544"/>
      <c r="AC8" s="544"/>
      <c r="AD8" s="544"/>
      <c r="AE8" s="544"/>
      <c r="AF8" s="544"/>
      <c r="AG8" s="542"/>
      <c r="AH8" s="434" t="s">
        <v>114</v>
      </c>
      <c r="AI8" s="433" t="s">
        <v>27</v>
      </c>
    </row>
    <row r="9" spans="1:35" ht="12" customHeight="1">
      <c r="A9" s="208" t="s">
        <v>9</v>
      </c>
      <c r="B9" s="177">
        <v>2789</v>
      </c>
      <c r="C9" s="177">
        <v>3273.6666666666665</v>
      </c>
      <c r="D9" s="177">
        <v>3692</v>
      </c>
      <c r="E9" s="177">
        <v>3815.5</v>
      </c>
      <c r="F9" s="177">
        <v>3817.0833333333335</v>
      </c>
      <c r="G9" s="177">
        <v>3905.4166666666665</v>
      </c>
      <c r="H9" s="177">
        <v>3900</v>
      </c>
      <c r="I9" s="177">
        <v>3692.8333333333335</v>
      </c>
      <c r="J9" s="177">
        <v>3506.4166666666665</v>
      </c>
      <c r="K9" s="177">
        <v>3684.9166666666665</v>
      </c>
      <c r="L9" s="177">
        <v>4059.5</v>
      </c>
      <c r="M9" s="177">
        <v>4487.25</v>
      </c>
      <c r="N9" s="177">
        <v>4761.75</v>
      </c>
      <c r="O9" s="177">
        <v>5052.75</v>
      </c>
      <c r="P9" s="177">
        <v>5253.333333333333</v>
      </c>
      <c r="Q9" s="177">
        <v>5242.5</v>
      </c>
      <c r="R9" s="177">
        <v>5225.75</v>
      </c>
      <c r="S9" s="177">
        <v>5815.916666666667</v>
      </c>
      <c r="T9" s="177">
        <v>6369.75</v>
      </c>
      <c r="U9" s="177">
        <v>6371.916666666667</v>
      </c>
      <c r="V9" s="177">
        <v>6508.333333333333</v>
      </c>
      <c r="W9" s="177">
        <v>6615.0833333332494</v>
      </c>
      <c r="X9" s="177">
        <v>6673.916666666667</v>
      </c>
      <c r="Y9" s="177">
        <v>6176.3333333333303</v>
      </c>
      <c r="Z9" s="177">
        <v>5870.583333333333</v>
      </c>
      <c r="AA9" s="177">
        <v>5548.9166666666479</v>
      </c>
      <c r="AB9" s="177">
        <v>5208.3333674743772</v>
      </c>
      <c r="AC9" s="177">
        <v>5060.8333333333358</v>
      </c>
      <c r="AD9" s="177">
        <v>5059</v>
      </c>
      <c r="AE9" s="177">
        <v>5078.1666666666688</v>
      </c>
      <c r="AF9" s="177">
        <v>5068</v>
      </c>
      <c r="AG9" s="180">
        <f>AF9/AF$28*100</f>
        <v>11.369346733668342</v>
      </c>
      <c r="AH9" s="177">
        <f>AF9-AE9</f>
        <v>-10.166666666668789</v>
      </c>
      <c r="AI9" s="206">
        <f>((AF9/AE9)-1)*100</f>
        <v>-0.20020348550990885</v>
      </c>
    </row>
    <row r="10" spans="1:35" ht="12" customHeight="1">
      <c r="A10" s="208" t="s">
        <v>10</v>
      </c>
      <c r="B10" s="177">
        <v>430.5</v>
      </c>
      <c r="C10" s="177">
        <v>501.5</v>
      </c>
      <c r="D10" s="177">
        <v>580.91666666666663</v>
      </c>
      <c r="E10" s="177">
        <v>624.58333333333326</v>
      </c>
      <c r="F10" s="177">
        <v>661.16666666666663</v>
      </c>
      <c r="G10" s="177">
        <v>654.91666666666663</v>
      </c>
      <c r="H10" s="177">
        <v>611.25</v>
      </c>
      <c r="I10" s="177">
        <v>537.83333333333337</v>
      </c>
      <c r="J10" s="177">
        <v>492.75</v>
      </c>
      <c r="K10" s="177">
        <v>473.5</v>
      </c>
      <c r="L10" s="177">
        <v>551.25</v>
      </c>
      <c r="M10" s="177">
        <v>643.66666666666663</v>
      </c>
      <c r="N10" s="177">
        <v>686.25</v>
      </c>
      <c r="O10" s="177">
        <v>684.83333333333337</v>
      </c>
      <c r="P10" s="177">
        <v>686.25</v>
      </c>
      <c r="Q10" s="177">
        <v>658.58333333333326</v>
      </c>
      <c r="R10" s="177">
        <v>695.33333333333337</v>
      </c>
      <c r="S10" s="177">
        <v>784.58333333333337</v>
      </c>
      <c r="T10" s="177">
        <v>830.66666666666663</v>
      </c>
      <c r="U10" s="177">
        <v>811.58333333333337</v>
      </c>
      <c r="V10" s="177">
        <v>824.75</v>
      </c>
      <c r="W10" s="177">
        <v>850.91666666667004</v>
      </c>
      <c r="X10" s="177">
        <v>861</v>
      </c>
      <c r="Y10" s="177">
        <v>809.33333333333303</v>
      </c>
      <c r="Z10" s="177">
        <v>770.75</v>
      </c>
      <c r="AA10" s="177">
        <v>757.08333333333394</v>
      </c>
      <c r="AB10" s="177">
        <v>710.00000576674938</v>
      </c>
      <c r="AC10" s="177">
        <v>678.75000000000023</v>
      </c>
      <c r="AD10" s="177">
        <v>750</v>
      </c>
      <c r="AE10" s="177">
        <v>781.16666666666754</v>
      </c>
      <c r="AF10" s="177">
        <v>732</v>
      </c>
      <c r="AG10" s="180">
        <f t="shared" ref="AG10:AG28" si="0">AF10/AF$28*100</f>
        <v>1.6421392677674083</v>
      </c>
      <c r="AH10" s="177">
        <f t="shared" ref="AH10:AH28" si="1">AF10-AE10</f>
        <v>-49.166666666667538</v>
      </c>
      <c r="AI10" s="206">
        <f t="shared" ref="AI10:AI28" si="2">((AF10/AE10)-1)*100</f>
        <v>-6.2940046938341094</v>
      </c>
    </row>
    <row r="11" spans="1:35" ht="12" customHeight="1">
      <c r="A11" s="208" t="s">
        <v>23</v>
      </c>
      <c r="B11" s="177">
        <v>367.33333333333331</v>
      </c>
      <c r="C11" s="177">
        <v>430.66666666666669</v>
      </c>
      <c r="D11" s="177">
        <v>468.58333333333331</v>
      </c>
      <c r="E11" s="177">
        <v>461.91666666666663</v>
      </c>
      <c r="F11" s="177">
        <v>500.66666666666669</v>
      </c>
      <c r="G11" s="177">
        <v>498.08333333333331</v>
      </c>
      <c r="H11" s="177">
        <v>483.41666666666669</v>
      </c>
      <c r="I11" s="177">
        <v>457.58333333333331</v>
      </c>
      <c r="J11" s="177">
        <v>437.66666666666669</v>
      </c>
      <c r="K11" s="177">
        <v>441.75</v>
      </c>
      <c r="L11" s="177">
        <v>493.41666666666669</v>
      </c>
      <c r="M11" s="177">
        <v>560.58333333333337</v>
      </c>
      <c r="N11" s="177">
        <v>646.5</v>
      </c>
      <c r="O11" s="177">
        <v>699.08333333333337</v>
      </c>
      <c r="P11" s="177">
        <v>696.75</v>
      </c>
      <c r="Q11" s="177">
        <v>712.5</v>
      </c>
      <c r="R11" s="177">
        <v>719.91666666666663</v>
      </c>
      <c r="S11" s="177">
        <v>812.58333333333337</v>
      </c>
      <c r="T11" s="177">
        <v>879.08333333333337</v>
      </c>
      <c r="U11" s="177">
        <v>881.16666666666663</v>
      </c>
      <c r="V11" s="177">
        <v>874.41666666666663</v>
      </c>
      <c r="W11" s="177">
        <v>928.33333333333587</v>
      </c>
      <c r="X11" s="177">
        <v>901.25</v>
      </c>
      <c r="Y11" s="177">
        <v>878.91666666666697</v>
      </c>
      <c r="Z11" s="177">
        <v>874</v>
      </c>
      <c r="AA11" s="177">
        <v>830.00000000000114</v>
      </c>
      <c r="AB11" s="177">
        <v>802.83333890140057</v>
      </c>
      <c r="AC11" s="177">
        <v>764.91666666666742</v>
      </c>
      <c r="AD11" s="177">
        <v>802</v>
      </c>
      <c r="AE11" s="177">
        <v>820.91666666666606</v>
      </c>
      <c r="AF11" s="177">
        <v>775</v>
      </c>
      <c r="AG11" s="180">
        <f t="shared" si="0"/>
        <v>1.7386037329504667</v>
      </c>
      <c r="AH11" s="177">
        <f t="shared" si="1"/>
        <v>-45.91666666666606</v>
      </c>
      <c r="AI11" s="206">
        <f t="shared" si="2"/>
        <v>-5.5933407775859649</v>
      </c>
    </row>
    <row r="12" spans="1:35" ht="12" customHeight="1">
      <c r="A12" s="208" t="s">
        <v>11</v>
      </c>
      <c r="B12" s="177">
        <v>5211.166666666667</v>
      </c>
      <c r="C12" s="177">
        <v>6195.166666666667</v>
      </c>
      <c r="D12" s="177">
        <v>6499.416666666667</v>
      </c>
      <c r="E12" s="177">
        <v>6841.166666666667</v>
      </c>
      <c r="F12" s="177">
        <v>7018.5</v>
      </c>
      <c r="G12" s="177">
        <v>7162.583333333333</v>
      </c>
      <c r="H12" s="177">
        <v>7071</v>
      </c>
      <c r="I12" s="177">
        <v>6649.416666666667</v>
      </c>
      <c r="J12" s="177">
        <v>6197.083333333333</v>
      </c>
      <c r="K12" s="177">
        <v>6332.333333333333</v>
      </c>
      <c r="L12" s="177">
        <v>7054.833333333333</v>
      </c>
      <c r="M12" s="177">
        <v>7606.833333333333</v>
      </c>
      <c r="N12" s="177">
        <v>7991.75</v>
      </c>
      <c r="O12" s="177">
        <v>8401.75</v>
      </c>
      <c r="P12" s="177">
        <v>8522.75</v>
      </c>
      <c r="Q12" s="177">
        <v>8349.75</v>
      </c>
      <c r="R12" s="177">
        <v>8112.666666666667</v>
      </c>
      <c r="S12" s="177">
        <v>8735.5</v>
      </c>
      <c r="T12" s="177">
        <v>9524.5833333333339</v>
      </c>
      <c r="U12" s="177">
        <v>9510.9166666666661</v>
      </c>
      <c r="V12" s="177">
        <v>9572.4166666666661</v>
      </c>
      <c r="W12" s="177">
        <v>9724.0833333333212</v>
      </c>
      <c r="X12" s="177">
        <v>9875.3333333333339</v>
      </c>
      <c r="Y12" s="177">
        <v>9379.5833333333303</v>
      </c>
      <c r="Z12" s="177">
        <v>8903.6666666666661</v>
      </c>
      <c r="AA12" s="177">
        <v>8449.2499999999854</v>
      </c>
      <c r="AB12" s="177">
        <v>8196.1667144745588</v>
      </c>
      <c r="AC12" s="177">
        <v>8028.6666666666697</v>
      </c>
      <c r="AD12" s="177">
        <v>8405</v>
      </c>
      <c r="AE12" s="177">
        <v>8341.2499999999854</v>
      </c>
      <c r="AF12" s="177">
        <v>7937</v>
      </c>
      <c r="AG12" s="180">
        <f t="shared" si="0"/>
        <v>17.805545585068199</v>
      </c>
      <c r="AH12" s="177">
        <f t="shared" si="1"/>
        <v>-404.24999999998545</v>
      </c>
      <c r="AI12" s="206">
        <f t="shared" si="2"/>
        <v>-4.8463959238721603</v>
      </c>
    </row>
    <row r="13" spans="1:35" ht="12" customHeight="1">
      <c r="A13" s="208" t="s">
        <v>12</v>
      </c>
      <c r="B13" s="177">
        <v>1177.6666666666667</v>
      </c>
      <c r="C13" s="177">
        <v>1331.75</v>
      </c>
      <c r="D13" s="177">
        <v>1496.6666666666999</v>
      </c>
      <c r="E13" s="177">
        <v>1558.75</v>
      </c>
      <c r="F13" s="177">
        <v>1586.0833333333333</v>
      </c>
      <c r="G13" s="177">
        <v>1633.3333333333333</v>
      </c>
      <c r="H13" s="177">
        <v>1636.25</v>
      </c>
      <c r="I13" s="177">
        <v>1508.1666666666667</v>
      </c>
      <c r="J13" s="177">
        <v>1438.5833333333333</v>
      </c>
      <c r="K13" s="177">
        <v>1421.25</v>
      </c>
      <c r="L13" s="177">
        <v>1561.6666666666667</v>
      </c>
      <c r="M13" s="177">
        <v>1579.3333333333333</v>
      </c>
      <c r="N13" s="177">
        <v>1698.25</v>
      </c>
      <c r="O13" s="177">
        <v>1705.1666666666667</v>
      </c>
      <c r="P13" s="177">
        <v>1752.0833333333333</v>
      </c>
      <c r="Q13" s="177">
        <v>1696.5</v>
      </c>
      <c r="R13" s="177">
        <v>1621.75</v>
      </c>
      <c r="S13" s="177">
        <v>1807.8333333333333</v>
      </c>
      <c r="T13" s="177">
        <v>1999.4166666666667</v>
      </c>
      <c r="U13" s="177">
        <v>2042.6666666666667</v>
      </c>
      <c r="V13" s="177">
        <v>2042.25</v>
      </c>
      <c r="W13" s="177">
        <v>2015.4999999999875</v>
      </c>
      <c r="X13" s="177">
        <v>2025.4166666666667</v>
      </c>
      <c r="Y13" s="177">
        <v>1868.3333333333301</v>
      </c>
      <c r="Z13" s="177">
        <v>1745.5</v>
      </c>
      <c r="AA13" s="177">
        <v>1671.3333333333314</v>
      </c>
      <c r="AB13" s="177">
        <v>1605.500012807548</v>
      </c>
      <c r="AC13" s="177">
        <v>1509.5833333333335</v>
      </c>
      <c r="AD13" s="177">
        <v>1548</v>
      </c>
      <c r="AE13" s="177">
        <v>1554.2499999999986</v>
      </c>
      <c r="AF13" s="177">
        <v>1526</v>
      </c>
      <c r="AG13" s="180">
        <f t="shared" si="0"/>
        <v>3.4233668341708547</v>
      </c>
      <c r="AH13" s="177">
        <f t="shared" si="1"/>
        <v>-28.249999999998636</v>
      </c>
      <c r="AI13" s="206">
        <f t="shared" si="2"/>
        <v>-1.817596911693653</v>
      </c>
    </row>
    <row r="14" spans="1:35" ht="12" customHeight="1">
      <c r="A14" s="208" t="s">
        <v>13</v>
      </c>
      <c r="B14" s="177">
        <v>537.66666666666663</v>
      </c>
      <c r="C14" s="177">
        <v>658.33333333333337</v>
      </c>
      <c r="D14" s="177">
        <v>730.16666666666663</v>
      </c>
      <c r="E14" s="177">
        <v>731.08333333333326</v>
      </c>
      <c r="F14" s="177">
        <v>744.5</v>
      </c>
      <c r="G14" s="177">
        <v>746.25</v>
      </c>
      <c r="H14" s="177">
        <v>717.91666666666663</v>
      </c>
      <c r="I14" s="177">
        <v>697.16666666666663</v>
      </c>
      <c r="J14" s="177">
        <v>640.91666666666663</v>
      </c>
      <c r="K14" s="177">
        <v>652.08333333333337</v>
      </c>
      <c r="L14" s="177">
        <v>805.5</v>
      </c>
      <c r="M14" s="177">
        <v>870.91666666666663</v>
      </c>
      <c r="N14" s="177">
        <v>997.66666666666663</v>
      </c>
      <c r="O14" s="177">
        <v>1041.6666666666667</v>
      </c>
      <c r="P14" s="177">
        <v>1091.5833333333333</v>
      </c>
      <c r="Q14" s="177">
        <v>1069.0833333333335</v>
      </c>
      <c r="R14" s="177">
        <v>1082.25</v>
      </c>
      <c r="S14" s="177">
        <v>1320</v>
      </c>
      <c r="T14" s="177">
        <v>1430.9166666666667</v>
      </c>
      <c r="U14" s="177">
        <v>1438.1666666666667</v>
      </c>
      <c r="V14" s="177">
        <v>1459.5</v>
      </c>
      <c r="W14" s="177">
        <v>1463.4999999999943</v>
      </c>
      <c r="X14" s="177">
        <v>1483.9166666666667</v>
      </c>
      <c r="Y14" s="177">
        <v>1413.6666666666699</v>
      </c>
      <c r="Z14" s="177">
        <v>1362.1666666666667</v>
      </c>
      <c r="AA14" s="177">
        <v>1317.0000000000002</v>
      </c>
      <c r="AB14" s="177">
        <v>1292.0000087618828</v>
      </c>
      <c r="AC14" s="177">
        <v>1242.4166666666656</v>
      </c>
      <c r="AD14" s="177">
        <v>1270</v>
      </c>
      <c r="AE14" s="177">
        <v>1306.0833333333308</v>
      </c>
      <c r="AF14" s="177">
        <v>1267</v>
      </c>
      <c r="AG14" s="180">
        <f t="shared" si="0"/>
        <v>2.8423366834170856</v>
      </c>
      <c r="AH14" s="177">
        <f t="shared" si="1"/>
        <v>-39.083333333330756</v>
      </c>
      <c r="AI14" s="206">
        <f t="shared" si="2"/>
        <v>-2.9924073246983318</v>
      </c>
    </row>
    <row r="15" spans="1:35" ht="12" customHeight="1">
      <c r="A15" s="208" t="s">
        <v>14</v>
      </c>
      <c r="B15" s="177">
        <v>1342.9166666666667</v>
      </c>
      <c r="C15" s="177">
        <v>1569.5833333333333</v>
      </c>
      <c r="D15" s="177">
        <v>1848.8333333333333</v>
      </c>
      <c r="E15" s="177">
        <v>1884.4166666666667</v>
      </c>
      <c r="F15" s="177">
        <v>1909.5</v>
      </c>
      <c r="G15" s="177">
        <v>1895.8333333333333</v>
      </c>
      <c r="H15" s="177">
        <v>1864.1666666666667</v>
      </c>
      <c r="I15" s="177">
        <v>1786.4166666666667</v>
      </c>
      <c r="J15" s="177">
        <v>1686.8333333333333</v>
      </c>
      <c r="K15" s="177">
        <v>1685.75</v>
      </c>
      <c r="L15" s="177">
        <v>1898.8333333333333</v>
      </c>
      <c r="M15" s="177">
        <v>2051.25</v>
      </c>
      <c r="N15" s="177">
        <v>2129.8333333333335</v>
      </c>
      <c r="O15" s="177">
        <v>2229.9166666666665</v>
      </c>
      <c r="P15" s="177">
        <v>2290.8333333333335</v>
      </c>
      <c r="Q15" s="177">
        <v>2257.5833333333335</v>
      </c>
      <c r="R15" s="177">
        <v>2232.5</v>
      </c>
      <c r="S15" s="177">
        <v>2438.3333333333335</v>
      </c>
      <c r="T15" s="177">
        <v>2700.1666666666665</v>
      </c>
      <c r="U15" s="177">
        <v>2752.1666666666665</v>
      </c>
      <c r="V15" s="177">
        <v>2902.3333333333335</v>
      </c>
      <c r="W15" s="177">
        <v>2970.6666666666792</v>
      </c>
      <c r="X15" s="177">
        <v>2930.0833333333335</v>
      </c>
      <c r="Y15" s="177">
        <v>2713.25</v>
      </c>
      <c r="Z15" s="177">
        <v>2533.5833333333335</v>
      </c>
      <c r="AA15" s="177">
        <v>2459.5000000000068</v>
      </c>
      <c r="AB15" s="177">
        <v>2398.1666820272803</v>
      </c>
      <c r="AC15" s="177">
        <v>2339.4999999999995</v>
      </c>
      <c r="AD15" s="177">
        <v>2366</v>
      </c>
      <c r="AE15" s="177">
        <v>2332.7500000000036</v>
      </c>
      <c r="AF15" s="177">
        <v>2278</v>
      </c>
      <c r="AG15" s="180">
        <f t="shared" si="0"/>
        <v>5.1103732950466618</v>
      </c>
      <c r="AH15" s="177">
        <f t="shared" si="1"/>
        <v>-54.750000000003638</v>
      </c>
      <c r="AI15" s="206">
        <f t="shared" si="2"/>
        <v>-2.3470153252600379</v>
      </c>
    </row>
    <row r="16" spans="1:35" ht="12" customHeight="1">
      <c r="A16" s="208" t="s">
        <v>15</v>
      </c>
      <c r="B16" s="177">
        <v>361.25</v>
      </c>
      <c r="C16" s="177">
        <v>450.16666666666669</v>
      </c>
      <c r="D16" s="177">
        <v>526.46666666666704</v>
      </c>
      <c r="E16" s="177">
        <v>502.83333333333337</v>
      </c>
      <c r="F16" s="177">
        <v>478.41666666666669</v>
      </c>
      <c r="G16" s="177">
        <v>488.5</v>
      </c>
      <c r="H16" s="177">
        <v>487.5</v>
      </c>
      <c r="I16" s="177">
        <v>461.75</v>
      </c>
      <c r="J16" s="177">
        <v>476</v>
      </c>
      <c r="K16" s="177">
        <v>468.33333333333331</v>
      </c>
      <c r="L16" s="177">
        <v>491</v>
      </c>
      <c r="M16" s="177">
        <v>538.41666666666663</v>
      </c>
      <c r="N16" s="177">
        <v>646.08333333333337</v>
      </c>
      <c r="O16" s="177">
        <v>687.66666666666663</v>
      </c>
      <c r="P16" s="177">
        <v>717.25</v>
      </c>
      <c r="Q16" s="177">
        <v>722.25</v>
      </c>
      <c r="R16" s="177">
        <v>720.83333333333337</v>
      </c>
      <c r="S16" s="177">
        <v>785.58333333333337</v>
      </c>
      <c r="T16" s="177">
        <v>881</v>
      </c>
      <c r="U16" s="177">
        <v>890.25</v>
      </c>
      <c r="V16" s="177">
        <v>931.5</v>
      </c>
      <c r="W16" s="177">
        <v>958.08333333333621</v>
      </c>
      <c r="X16" s="177">
        <v>951.75</v>
      </c>
      <c r="Y16" s="177">
        <v>857.58333333333303</v>
      </c>
      <c r="Z16" s="177">
        <v>807.33333333333337</v>
      </c>
      <c r="AA16" s="177">
        <v>813.41666666666731</v>
      </c>
      <c r="AB16" s="177">
        <v>763.8333381190896</v>
      </c>
      <c r="AC16" s="177">
        <v>745.25000000000057</v>
      </c>
      <c r="AD16" s="177">
        <v>799</v>
      </c>
      <c r="AE16" s="177">
        <v>792.4166666666664</v>
      </c>
      <c r="AF16" s="177">
        <v>740</v>
      </c>
      <c r="AG16" s="180">
        <f t="shared" si="0"/>
        <v>1.6600861450107682</v>
      </c>
      <c r="AH16" s="177">
        <f t="shared" si="1"/>
        <v>-52.416666666666401</v>
      </c>
      <c r="AI16" s="206">
        <f t="shared" si="2"/>
        <v>-6.6147859922178647</v>
      </c>
    </row>
    <row r="17" spans="1:35" ht="12" customHeight="1">
      <c r="A17" s="208" t="s">
        <v>5</v>
      </c>
      <c r="B17" s="177">
        <v>2317.5</v>
      </c>
      <c r="C17" s="177">
        <v>2745.4166666666665</v>
      </c>
      <c r="D17" s="177">
        <v>2958.9166666666665</v>
      </c>
      <c r="E17" s="177">
        <v>2984.5833333333335</v>
      </c>
      <c r="F17" s="177">
        <v>2996.25</v>
      </c>
      <c r="G17" s="177">
        <v>3034.0833333333335</v>
      </c>
      <c r="H17" s="177">
        <v>3051.6666666666665</v>
      </c>
      <c r="I17" s="177">
        <v>2709.0833333333335</v>
      </c>
      <c r="J17" s="177">
        <v>2488.75</v>
      </c>
      <c r="K17" s="177">
        <v>2582.4166666666665</v>
      </c>
      <c r="L17" s="177">
        <v>2868.9166666666665</v>
      </c>
      <c r="M17" s="177">
        <v>3077.9166666666665</v>
      </c>
      <c r="N17" s="177">
        <v>3469.3333333333335</v>
      </c>
      <c r="O17" s="177">
        <v>3568.75</v>
      </c>
      <c r="P17" s="177">
        <v>3844.0833333333335</v>
      </c>
      <c r="Q17" s="177">
        <v>3639.5</v>
      </c>
      <c r="R17" s="177">
        <v>3565.9166666666665</v>
      </c>
      <c r="S17" s="177">
        <v>3947.75</v>
      </c>
      <c r="T17" s="177">
        <v>4258.833333333333</v>
      </c>
      <c r="U17" s="177">
        <v>4277.083333333333</v>
      </c>
      <c r="V17" s="177">
        <v>4364.25</v>
      </c>
      <c r="W17" s="177">
        <v>4452.75000000003</v>
      </c>
      <c r="X17" s="177">
        <v>4489.5</v>
      </c>
      <c r="Y17" s="177">
        <v>4160.25</v>
      </c>
      <c r="Z17" s="177">
        <v>3810.5833333333335</v>
      </c>
      <c r="AA17" s="177">
        <v>3651.2500000000136</v>
      </c>
      <c r="AB17" s="177">
        <v>3499.4166897162795</v>
      </c>
      <c r="AC17" s="177">
        <v>3397.0000000000064</v>
      </c>
      <c r="AD17" s="177">
        <v>3519</v>
      </c>
      <c r="AE17" s="177">
        <v>3437.9166666666706</v>
      </c>
      <c r="AF17" s="177">
        <v>3201</v>
      </c>
      <c r="AG17" s="180">
        <f t="shared" si="0"/>
        <v>7.1809942569992815</v>
      </c>
      <c r="AH17" s="177">
        <f t="shared" si="1"/>
        <v>-236.91666666667061</v>
      </c>
      <c r="AI17" s="206">
        <f t="shared" si="2"/>
        <v>-6.8912859047389308</v>
      </c>
    </row>
    <row r="18" spans="1:35" ht="12" customHeight="1">
      <c r="A18" s="208" t="s">
        <v>16</v>
      </c>
      <c r="B18" s="177">
        <v>932.83333333333337</v>
      </c>
      <c r="C18" s="177">
        <v>1085.0833333333333</v>
      </c>
      <c r="D18" s="177">
        <v>1222.3333333333333</v>
      </c>
      <c r="E18" s="177">
        <v>1238.5</v>
      </c>
      <c r="F18" s="177">
        <v>1217.3333333333333</v>
      </c>
      <c r="G18" s="177">
        <v>1245.8333333333333</v>
      </c>
      <c r="H18" s="177">
        <v>1173.9166666666667</v>
      </c>
      <c r="I18" s="177">
        <v>1068.3333333333333</v>
      </c>
      <c r="J18" s="177">
        <v>1034.25</v>
      </c>
      <c r="K18" s="177">
        <v>1058.75</v>
      </c>
      <c r="L18" s="177">
        <v>1251.4166666666667</v>
      </c>
      <c r="M18" s="177">
        <v>1368.3333333333333</v>
      </c>
      <c r="N18" s="177">
        <v>1570.5</v>
      </c>
      <c r="O18" s="177">
        <v>1646.1666666666667</v>
      </c>
      <c r="P18" s="177">
        <v>1672.25</v>
      </c>
      <c r="Q18" s="177">
        <v>1632.0833333333333</v>
      </c>
      <c r="R18" s="177">
        <v>1642.5</v>
      </c>
      <c r="S18" s="177">
        <v>1880.1666666666667</v>
      </c>
      <c r="T18" s="177">
        <v>2036.1666666666667</v>
      </c>
      <c r="U18" s="177">
        <v>2043</v>
      </c>
      <c r="V18" s="177">
        <v>2030.5</v>
      </c>
      <c r="W18" s="177">
        <v>2105.2499999999918</v>
      </c>
      <c r="X18" s="177">
        <v>2129.75</v>
      </c>
      <c r="Y18" s="177">
        <v>2017.25</v>
      </c>
      <c r="Z18" s="177">
        <v>1879.3333333333333</v>
      </c>
      <c r="AA18" s="177">
        <v>1813.7499999999957</v>
      </c>
      <c r="AB18" s="177">
        <v>1752.8333448246121</v>
      </c>
      <c r="AC18" s="177">
        <v>1700.3333333333333</v>
      </c>
      <c r="AD18" s="177">
        <v>1800</v>
      </c>
      <c r="AE18" s="177">
        <v>1758.9166666666642</v>
      </c>
      <c r="AF18" s="177">
        <v>1708</v>
      </c>
      <c r="AG18" s="180">
        <f t="shared" si="0"/>
        <v>3.8316582914572863</v>
      </c>
      <c r="AH18" s="177">
        <f t="shared" si="1"/>
        <v>-50.916666666664241</v>
      </c>
      <c r="AI18" s="206">
        <f t="shared" si="2"/>
        <v>-2.8947742455108338</v>
      </c>
    </row>
    <row r="19" spans="1:35" ht="12" customHeight="1">
      <c r="A19" s="208" t="s">
        <v>17</v>
      </c>
      <c r="B19" s="177">
        <v>475.66666666666669</v>
      </c>
      <c r="C19" s="177">
        <v>604.5</v>
      </c>
      <c r="D19" s="177">
        <v>662.5</v>
      </c>
      <c r="E19" s="177">
        <v>777.58333333333337</v>
      </c>
      <c r="F19" s="177">
        <v>793.83333333333337</v>
      </c>
      <c r="G19" s="177">
        <v>775.66666666666663</v>
      </c>
      <c r="H19" s="177">
        <v>755.16666666666663</v>
      </c>
      <c r="I19" s="177">
        <v>724.41666666666663</v>
      </c>
      <c r="J19" s="177">
        <v>681.91666666666663</v>
      </c>
      <c r="K19" s="177">
        <v>701.83333333333337</v>
      </c>
      <c r="L19" s="177">
        <v>810.66666666666663</v>
      </c>
      <c r="M19" s="177">
        <v>899.58333333333337</v>
      </c>
      <c r="N19" s="177">
        <v>979.58333333333337</v>
      </c>
      <c r="O19" s="177">
        <v>1050.0833333333333</v>
      </c>
      <c r="P19" s="177">
        <v>1064.3333333333333</v>
      </c>
      <c r="Q19" s="177">
        <v>1017.8333333333334</v>
      </c>
      <c r="R19" s="177">
        <v>997.33333333333337</v>
      </c>
      <c r="S19" s="177">
        <v>1087.0833333333333</v>
      </c>
      <c r="T19" s="177">
        <v>1160.1666666666667</v>
      </c>
      <c r="U19" s="177">
        <v>1120.5</v>
      </c>
      <c r="V19" s="177">
        <v>1131.0833333333333</v>
      </c>
      <c r="W19" s="177">
        <v>1165.750000000002</v>
      </c>
      <c r="X19" s="177">
        <v>1165.75</v>
      </c>
      <c r="Y19" s="177">
        <v>1098.9166666666699</v>
      </c>
      <c r="Z19" s="177">
        <v>1047.6666666666667</v>
      </c>
      <c r="AA19" s="177">
        <v>951.50000000000171</v>
      </c>
      <c r="AB19" s="177">
        <v>914.16667299717665</v>
      </c>
      <c r="AC19" s="177">
        <v>874.08333333333337</v>
      </c>
      <c r="AD19" s="177">
        <v>915</v>
      </c>
      <c r="AE19" s="177">
        <v>923.33333333333235</v>
      </c>
      <c r="AF19" s="177">
        <v>856</v>
      </c>
      <c r="AG19" s="180">
        <f t="shared" si="0"/>
        <v>1.9203158650394829</v>
      </c>
      <c r="AH19" s="177">
        <f t="shared" si="1"/>
        <v>-67.333333333332348</v>
      </c>
      <c r="AI19" s="206">
        <f t="shared" si="2"/>
        <v>-7.2924187725630807</v>
      </c>
    </row>
    <row r="20" spans="1:35" ht="12" customHeight="1">
      <c r="A20" s="208" t="s">
        <v>24</v>
      </c>
      <c r="B20" s="177">
        <v>2710.8333333333335</v>
      </c>
      <c r="C20" s="177">
        <v>3253.25</v>
      </c>
      <c r="D20" s="177">
        <v>3548.5833333333335</v>
      </c>
      <c r="E20" s="177">
        <v>3773.75</v>
      </c>
      <c r="F20" s="177">
        <v>3915.1666666666665</v>
      </c>
      <c r="G20" s="177">
        <v>4026</v>
      </c>
      <c r="H20" s="177">
        <v>4055.0833333333335</v>
      </c>
      <c r="I20" s="177">
        <v>3818.8333333333335</v>
      </c>
      <c r="J20" s="177">
        <v>3791.9166666666665</v>
      </c>
      <c r="K20" s="177">
        <v>3955.5833333333335</v>
      </c>
      <c r="L20" s="177">
        <v>4424.833333333333</v>
      </c>
      <c r="M20" s="177">
        <v>4782.833333333333</v>
      </c>
      <c r="N20" s="177">
        <v>4927.833333333333</v>
      </c>
      <c r="O20" s="177">
        <v>5162.666666666667</v>
      </c>
      <c r="P20" s="177">
        <v>5265.583333333333</v>
      </c>
      <c r="Q20" s="177">
        <v>5152.25</v>
      </c>
      <c r="R20" s="177">
        <v>5164.25</v>
      </c>
      <c r="S20" s="177">
        <v>5695.416666666667</v>
      </c>
      <c r="T20" s="177">
        <v>6160.666666666667</v>
      </c>
      <c r="U20" s="177">
        <v>6191.25</v>
      </c>
      <c r="V20" s="177">
        <v>6193.5</v>
      </c>
      <c r="W20" s="177">
        <v>6135.6666666666461</v>
      </c>
      <c r="X20" s="177">
        <v>6185</v>
      </c>
      <c r="Y20" s="177">
        <v>5847.8333333333303</v>
      </c>
      <c r="Z20" s="177">
        <v>5481</v>
      </c>
      <c r="AA20" s="177">
        <v>5157.1666666666615</v>
      </c>
      <c r="AB20" s="177">
        <v>5043.0833642408252</v>
      </c>
      <c r="AC20" s="177">
        <v>4846.5833333333285</v>
      </c>
      <c r="AD20" s="177">
        <v>4845</v>
      </c>
      <c r="AE20" s="177">
        <v>4814.4166666666579</v>
      </c>
      <c r="AF20" s="177">
        <v>4588</v>
      </c>
      <c r="AG20" s="180">
        <f t="shared" si="0"/>
        <v>10.292534099066762</v>
      </c>
      <c r="AH20" s="177">
        <f t="shared" si="1"/>
        <v>-226.41666666665787</v>
      </c>
      <c r="AI20" s="206">
        <f t="shared" si="2"/>
        <v>-4.7028888927351904</v>
      </c>
    </row>
    <row r="21" spans="1:35" ht="12" customHeight="1">
      <c r="A21" s="208" t="s">
        <v>28</v>
      </c>
      <c r="B21" s="177">
        <v>1994.4166666666667</v>
      </c>
      <c r="C21" s="177">
        <v>2402.8333333333335</v>
      </c>
      <c r="D21" s="177">
        <v>2651.25</v>
      </c>
      <c r="E21" s="177">
        <v>2700.0833333333335</v>
      </c>
      <c r="F21" s="177">
        <v>2733.25</v>
      </c>
      <c r="G21" s="177">
        <v>2861.75</v>
      </c>
      <c r="H21" s="177">
        <v>2877.4166666666665</v>
      </c>
      <c r="I21" s="177">
        <v>2729.5</v>
      </c>
      <c r="J21" s="177">
        <v>2498.5833333333335</v>
      </c>
      <c r="K21" s="177">
        <v>2543.1666666666665</v>
      </c>
      <c r="L21" s="177">
        <v>2724.5</v>
      </c>
      <c r="M21" s="177">
        <v>2950</v>
      </c>
      <c r="N21" s="177">
        <v>3146.9166666666665</v>
      </c>
      <c r="O21" s="177">
        <v>3175</v>
      </c>
      <c r="P21" s="177">
        <v>3205</v>
      </c>
      <c r="Q21" s="177">
        <v>2973.0833333333335</v>
      </c>
      <c r="R21" s="177">
        <v>3004.5</v>
      </c>
      <c r="S21" s="177">
        <v>3197.3333333333335</v>
      </c>
      <c r="T21" s="177">
        <v>3397.0833333333335</v>
      </c>
      <c r="U21" s="177">
        <v>3454.9166666666665</v>
      </c>
      <c r="V21" s="177">
        <v>3505.6666666666665</v>
      </c>
      <c r="W21" s="177">
        <v>3534.2500000000086</v>
      </c>
      <c r="X21" s="177">
        <v>3505.5</v>
      </c>
      <c r="Y21" s="177">
        <v>3242.5</v>
      </c>
      <c r="Z21" s="177">
        <v>3054.0833333333335</v>
      </c>
      <c r="AA21" s="177">
        <v>2867.4166666666824</v>
      </c>
      <c r="AB21" s="177">
        <v>2726.8333504870534</v>
      </c>
      <c r="AC21" s="177">
        <v>2625.9166666666697</v>
      </c>
      <c r="AD21" s="177">
        <v>2672</v>
      </c>
      <c r="AE21" s="177">
        <v>2587.8333333333339</v>
      </c>
      <c r="AF21" s="177">
        <v>2520</v>
      </c>
      <c r="AG21" s="180">
        <f t="shared" si="0"/>
        <v>5.6532663316582914</v>
      </c>
      <c r="AH21" s="177">
        <f t="shared" si="1"/>
        <v>-67.83333333333394</v>
      </c>
      <c r="AI21" s="206">
        <f t="shared" si="2"/>
        <v>-2.6212404199137174</v>
      </c>
    </row>
    <row r="22" spans="1:35" ht="12" customHeight="1">
      <c r="A22" s="208" t="s">
        <v>42</v>
      </c>
      <c r="B22" s="177">
        <v>1070.9166666666667</v>
      </c>
      <c r="C22" s="177">
        <v>1271.0833333333333</v>
      </c>
      <c r="D22" s="177">
        <v>1342.4166666666667</v>
      </c>
      <c r="E22" s="177">
        <v>1445.3333333333333</v>
      </c>
      <c r="F22" s="177">
        <v>1563.25</v>
      </c>
      <c r="G22" s="177">
        <v>1615.4166666666667</v>
      </c>
      <c r="H22" s="177">
        <v>1679.4166666666667</v>
      </c>
      <c r="I22" s="177">
        <v>1585.6666666666667</v>
      </c>
      <c r="J22" s="177">
        <v>1535.25</v>
      </c>
      <c r="K22" s="177">
        <v>1592.1666666666667</v>
      </c>
      <c r="L22" s="177">
        <v>1812.9166666666667</v>
      </c>
      <c r="M22" s="177">
        <v>1825.0833333333333</v>
      </c>
      <c r="N22" s="177">
        <v>2005.0833333333333</v>
      </c>
      <c r="O22" s="177">
        <v>2097.6666666666665</v>
      </c>
      <c r="P22" s="177">
        <v>2055.6666666666665</v>
      </c>
      <c r="Q22" s="177">
        <v>1934.0833333333333</v>
      </c>
      <c r="R22" s="177">
        <v>1874.3333333333333</v>
      </c>
      <c r="S22" s="177">
        <v>2058.5833333333335</v>
      </c>
      <c r="T22" s="177">
        <v>2282.25</v>
      </c>
      <c r="U22" s="177">
        <v>2284.9166666666665</v>
      </c>
      <c r="V22" s="177">
        <v>2244.8333333333335</v>
      </c>
      <c r="W22" s="177">
        <v>2223.8333333333276</v>
      </c>
      <c r="X22" s="177">
        <v>2193.4166666666665</v>
      </c>
      <c r="Y22" s="177">
        <v>2043.6666666666699</v>
      </c>
      <c r="Z22" s="177">
        <v>1889.9166666666667</v>
      </c>
      <c r="AA22" s="177">
        <v>1756.5833333333317</v>
      </c>
      <c r="AB22" s="177">
        <v>1694.2500102967024</v>
      </c>
      <c r="AC22" s="177">
        <v>1601.9166666666658</v>
      </c>
      <c r="AD22" s="177">
        <v>1585</v>
      </c>
      <c r="AE22" s="177">
        <v>1569.7500000000014</v>
      </c>
      <c r="AF22" s="177">
        <v>1485</v>
      </c>
      <c r="AG22" s="180">
        <f t="shared" si="0"/>
        <v>3.3313890882986366</v>
      </c>
      <c r="AH22" s="177">
        <f t="shared" si="1"/>
        <v>-84.750000000001364</v>
      </c>
      <c r="AI22" s="206">
        <f t="shared" si="2"/>
        <v>-5.3989488772098309</v>
      </c>
    </row>
    <row r="23" spans="1:35" ht="12" customHeight="1">
      <c r="A23" s="208" t="s">
        <v>18</v>
      </c>
      <c r="B23" s="177">
        <v>3809.4166666666665</v>
      </c>
      <c r="C23" s="177">
        <v>4502.5</v>
      </c>
      <c r="D23" s="177">
        <v>5060.833333333333</v>
      </c>
      <c r="E23" s="177">
        <v>5444.416666666667</v>
      </c>
      <c r="F23" s="177">
        <v>5535</v>
      </c>
      <c r="G23" s="177">
        <v>5563.166666666667</v>
      </c>
      <c r="H23" s="177">
        <v>5563.083333333333</v>
      </c>
      <c r="I23" s="177">
        <v>5265.333333333333</v>
      </c>
      <c r="J23" s="177">
        <v>5063.833333333333</v>
      </c>
      <c r="K23" s="177">
        <v>5264</v>
      </c>
      <c r="L23" s="177">
        <v>5889.416666666667</v>
      </c>
      <c r="M23" s="177">
        <v>6368.25</v>
      </c>
      <c r="N23" s="177">
        <v>6699.333333333333</v>
      </c>
      <c r="O23" s="177">
        <v>6947.416666666667</v>
      </c>
      <c r="P23" s="177">
        <v>7017.25</v>
      </c>
      <c r="Q23" s="177">
        <v>6697.1666666666661</v>
      </c>
      <c r="R23" s="177">
        <v>6638.333333333333</v>
      </c>
      <c r="S23" s="177">
        <v>7230.5</v>
      </c>
      <c r="T23" s="177">
        <v>7703.666666666667</v>
      </c>
      <c r="U23" s="177">
        <v>7586.416666666667</v>
      </c>
      <c r="V23" s="177">
        <v>7732.083333333333</v>
      </c>
      <c r="W23" s="177">
        <v>7928.4166666665569</v>
      </c>
      <c r="X23" s="177">
        <v>7980.75</v>
      </c>
      <c r="Y23" s="177">
        <v>7381.1666666666697</v>
      </c>
      <c r="Z23" s="177">
        <v>6868.416666666667</v>
      </c>
      <c r="AA23" s="177">
        <v>6554.5833333333176</v>
      </c>
      <c r="AB23" s="177">
        <v>6096.9167034775019</v>
      </c>
      <c r="AC23" s="177">
        <v>5851.1666666666661</v>
      </c>
      <c r="AD23" s="177">
        <v>5865</v>
      </c>
      <c r="AE23" s="177">
        <v>5731.4166666666642</v>
      </c>
      <c r="AF23" s="177">
        <v>5458</v>
      </c>
      <c r="AG23" s="180">
        <f t="shared" si="0"/>
        <v>12.244256999282124</v>
      </c>
      <c r="AH23" s="177">
        <f t="shared" si="1"/>
        <v>-273.41666666666424</v>
      </c>
      <c r="AI23" s="206">
        <f t="shared" si="2"/>
        <v>-4.7704901347833895</v>
      </c>
    </row>
    <row r="24" spans="1:35" ht="12" customHeight="1">
      <c r="A24" s="208" t="s">
        <v>19</v>
      </c>
      <c r="B24" s="177">
        <v>1123.5</v>
      </c>
      <c r="C24" s="177">
        <v>1321.5</v>
      </c>
      <c r="D24" s="177">
        <v>1491.5</v>
      </c>
      <c r="E24" s="177">
        <v>1540.75</v>
      </c>
      <c r="F24" s="177">
        <v>1489.6666666666667</v>
      </c>
      <c r="G24" s="177">
        <v>1516.3333333333333</v>
      </c>
      <c r="H24" s="177">
        <v>1467.3333333333333</v>
      </c>
      <c r="I24" s="177">
        <v>1377.6666666666667</v>
      </c>
      <c r="J24" s="177">
        <v>1224.5</v>
      </c>
      <c r="K24" s="177">
        <v>1285.75</v>
      </c>
      <c r="L24" s="177">
        <v>1445.75</v>
      </c>
      <c r="M24" s="177">
        <v>1625.6666666666667</v>
      </c>
      <c r="N24" s="177">
        <v>1725.25</v>
      </c>
      <c r="O24" s="177">
        <v>1766.5833333333333</v>
      </c>
      <c r="P24" s="177">
        <v>1895.3333333333333</v>
      </c>
      <c r="Q24" s="177">
        <v>1817.25</v>
      </c>
      <c r="R24" s="177">
        <v>1829</v>
      </c>
      <c r="S24" s="177">
        <v>1979.1666666666667</v>
      </c>
      <c r="T24" s="177">
        <v>2136.0833333333335</v>
      </c>
      <c r="U24" s="177">
        <v>2108.5833333333335</v>
      </c>
      <c r="V24" s="177">
        <v>2169.25</v>
      </c>
      <c r="W24" s="177">
        <v>2218.4166666666579</v>
      </c>
      <c r="X24" s="177">
        <v>2254</v>
      </c>
      <c r="Y24" s="177">
        <v>2108.0833333333298</v>
      </c>
      <c r="Z24" s="177">
        <v>2055.75</v>
      </c>
      <c r="AA24" s="177">
        <v>1998.2499999999989</v>
      </c>
      <c r="AB24" s="177">
        <v>1915.5000138357282</v>
      </c>
      <c r="AC24" s="177">
        <v>1931.3333333333335</v>
      </c>
      <c r="AD24" s="177">
        <v>2017</v>
      </c>
      <c r="AE24" s="177">
        <v>2080.9999999999977</v>
      </c>
      <c r="AF24" s="177">
        <v>1986</v>
      </c>
      <c r="AG24" s="180">
        <f t="shared" si="0"/>
        <v>4.455312275664034</v>
      </c>
      <c r="AH24" s="177">
        <f t="shared" si="1"/>
        <v>-94.999999999997726</v>
      </c>
      <c r="AI24" s="206">
        <f t="shared" si="2"/>
        <v>-4.5651129264775552</v>
      </c>
    </row>
    <row r="25" spans="1:35" ht="12" customHeight="1">
      <c r="A25" s="208" t="s">
        <v>20</v>
      </c>
      <c r="B25" s="177">
        <v>362.08333333333331</v>
      </c>
      <c r="C25" s="177">
        <v>420.08333333333331</v>
      </c>
      <c r="D25" s="177">
        <v>445</v>
      </c>
      <c r="E25" s="177">
        <v>461.83333333333337</v>
      </c>
      <c r="F25" s="177">
        <v>477.33333333333331</v>
      </c>
      <c r="G25" s="177">
        <v>464</v>
      </c>
      <c r="H25" s="177">
        <v>452.75</v>
      </c>
      <c r="I25" s="177">
        <v>399.5</v>
      </c>
      <c r="J25" s="177">
        <v>388</v>
      </c>
      <c r="K25" s="177">
        <v>413</v>
      </c>
      <c r="L25" s="177">
        <v>455.16666666666669</v>
      </c>
      <c r="M25" s="177">
        <v>515.33333333333337</v>
      </c>
      <c r="N25" s="177">
        <v>563</v>
      </c>
      <c r="O25" s="177">
        <v>580.83333333333337</v>
      </c>
      <c r="P25" s="177">
        <v>569.41666666666663</v>
      </c>
      <c r="Q25" s="177">
        <v>558.41666666666663</v>
      </c>
      <c r="R25" s="177">
        <v>538.91666666666663</v>
      </c>
      <c r="S25" s="177">
        <v>598.75</v>
      </c>
      <c r="T25" s="177">
        <v>626.41666666666663</v>
      </c>
      <c r="U25" s="177">
        <v>611.91666666666663</v>
      </c>
      <c r="V25" s="177">
        <v>632.25</v>
      </c>
      <c r="W25" s="177">
        <v>667.08333333333451</v>
      </c>
      <c r="X25" s="177">
        <v>684.25</v>
      </c>
      <c r="Y25" s="177">
        <v>646.08333333333303</v>
      </c>
      <c r="Z25" s="177">
        <v>626.75</v>
      </c>
      <c r="AA25" s="177">
        <v>601.1666666666664</v>
      </c>
      <c r="AB25" s="177">
        <v>587.41667062044144</v>
      </c>
      <c r="AC25" s="177">
        <v>590.24999999999989</v>
      </c>
      <c r="AD25" s="177">
        <v>607</v>
      </c>
      <c r="AE25" s="177">
        <v>622.24999999999966</v>
      </c>
      <c r="AF25" s="177">
        <v>610</v>
      </c>
      <c r="AG25" s="180">
        <f t="shared" si="0"/>
        <v>1.3684493898061736</v>
      </c>
      <c r="AH25" s="177">
        <f t="shared" si="1"/>
        <v>-12.249999999999659</v>
      </c>
      <c r="AI25" s="206">
        <f t="shared" si="2"/>
        <v>-1.9686621132984583</v>
      </c>
    </row>
    <row r="26" spans="1:35" ht="12" customHeight="1">
      <c r="A26" s="208" t="s">
        <v>40</v>
      </c>
      <c r="B26" s="177">
        <v>623</v>
      </c>
      <c r="C26" s="177">
        <v>704.91666666666663</v>
      </c>
      <c r="D26" s="177">
        <v>838.91666666666663</v>
      </c>
      <c r="E26" s="177">
        <v>876.66666666666663</v>
      </c>
      <c r="F26" s="177">
        <v>870.16666666666663</v>
      </c>
      <c r="G26" s="177">
        <v>847.5</v>
      </c>
      <c r="H26" s="177">
        <v>799.41666666666663</v>
      </c>
      <c r="I26" s="177">
        <v>732.25</v>
      </c>
      <c r="J26" s="177">
        <v>678.66666666666663</v>
      </c>
      <c r="K26" s="177">
        <v>666.16666666666663</v>
      </c>
      <c r="L26" s="177">
        <v>764.08333333333337</v>
      </c>
      <c r="M26" s="177">
        <v>881.83333333333337</v>
      </c>
      <c r="N26" s="177">
        <v>1006.9166666666666</v>
      </c>
      <c r="O26" s="177">
        <v>1053.3333333333333</v>
      </c>
      <c r="P26" s="177">
        <v>1107</v>
      </c>
      <c r="Q26" s="177">
        <v>1037.5</v>
      </c>
      <c r="R26" s="177">
        <v>992.75</v>
      </c>
      <c r="S26" s="177">
        <v>1118.9166666666667</v>
      </c>
      <c r="T26" s="177">
        <v>1225.4166666666667</v>
      </c>
      <c r="U26" s="177">
        <v>1213.5</v>
      </c>
      <c r="V26" s="177">
        <v>1229</v>
      </c>
      <c r="W26" s="177">
        <v>1275.4166666666636</v>
      </c>
      <c r="X26" s="177">
        <v>1305.8333333333333</v>
      </c>
      <c r="Y26" s="177">
        <v>1244.0833333333301</v>
      </c>
      <c r="Z26" s="177">
        <v>1203.3333333333333</v>
      </c>
      <c r="AA26" s="177">
        <v>1155.9166666666649</v>
      </c>
      <c r="AB26" s="177">
        <v>1165.9166749343276</v>
      </c>
      <c r="AC26" s="177">
        <v>1162.4999999999995</v>
      </c>
      <c r="AD26" s="177">
        <v>1213</v>
      </c>
      <c r="AE26" s="177">
        <v>1216.3333333333319</v>
      </c>
      <c r="AF26" s="177">
        <v>1197</v>
      </c>
      <c r="AG26" s="180">
        <f t="shared" si="0"/>
        <v>2.6853015075376883</v>
      </c>
      <c r="AH26" s="177">
        <f t="shared" si="1"/>
        <v>-19.333333333331893</v>
      </c>
      <c r="AI26" s="206">
        <f t="shared" si="2"/>
        <v>-1.5894765689228763</v>
      </c>
    </row>
    <row r="27" spans="1:35" ht="12" customHeight="1">
      <c r="A27" s="208" t="s">
        <v>41</v>
      </c>
      <c r="B27" s="177">
        <v>442.16666666666669</v>
      </c>
      <c r="C27" s="177">
        <v>519.25</v>
      </c>
      <c r="D27" s="177">
        <v>595.25</v>
      </c>
      <c r="E27" s="177">
        <v>602.25</v>
      </c>
      <c r="F27" s="177">
        <v>585.75</v>
      </c>
      <c r="G27" s="177">
        <v>553.33333333333337</v>
      </c>
      <c r="H27" s="177">
        <v>519.58333333333337</v>
      </c>
      <c r="I27" s="177">
        <v>473.75</v>
      </c>
      <c r="J27" s="177">
        <v>421</v>
      </c>
      <c r="K27" s="177">
        <v>415</v>
      </c>
      <c r="L27" s="177">
        <v>471.5</v>
      </c>
      <c r="M27" s="177">
        <v>575.91666666666663</v>
      </c>
      <c r="N27" s="177">
        <v>625.33333333333337</v>
      </c>
      <c r="O27" s="177">
        <v>641.25</v>
      </c>
      <c r="P27" s="177">
        <v>656.83333333333337</v>
      </c>
      <c r="Q27" s="177">
        <v>627.75</v>
      </c>
      <c r="R27" s="177">
        <v>581.41666666666663</v>
      </c>
      <c r="S27" s="177">
        <v>655.16666666666663</v>
      </c>
      <c r="T27" s="177">
        <v>715</v>
      </c>
      <c r="U27" s="177">
        <v>701.5</v>
      </c>
      <c r="V27" s="177">
        <v>689.66666666666663</v>
      </c>
      <c r="W27" s="177">
        <v>707.33333333333519</v>
      </c>
      <c r="X27" s="177">
        <v>754.66666666666663</v>
      </c>
      <c r="Y27" s="177">
        <v>708.16666666666697</v>
      </c>
      <c r="Z27" s="177">
        <v>669.41666666666663</v>
      </c>
      <c r="AA27" s="177">
        <v>669.75000000000114</v>
      </c>
      <c r="AB27" s="177">
        <v>641.25000409036875</v>
      </c>
      <c r="AC27" s="177">
        <v>655.50000000000011</v>
      </c>
      <c r="AD27" s="177">
        <v>719</v>
      </c>
      <c r="AE27" s="177">
        <v>696.58333333333439</v>
      </c>
      <c r="AF27" s="177">
        <v>644</v>
      </c>
      <c r="AG27" s="180">
        <f t="shared" si="0"/>
        <v>1.4447236180904524</v>
      </c>
      <c r="AH27" s="177">
        <f t="shared" si="1"/>
        <v>-52.583333333334394</v>
      </c>
      <c r="AI27" s="206">
        <f t="shared" si="2"/>
        <v>-7.5487498504607231</v>
      </c>
    </row>
    <row r="28" spans="1:35" s="32" customFormat="1" ht="15" customHeight="1">
      <c r="A28" s="173" t="s">
        <v>21</v>
      </c>
      <c r="B28" s="179">
        <v>28081</v>
      </c>
      <c r="C28" s="179">
        <v>33242</v>
      </c>
      <c r="D28" s="179">
        <v>36660.550000000003</v>
      </c>
      <c r="E28" s="179">
        <v>38266</v>
      </c>
      <c r="F28" s="179">
        <v>38892.916666666664</v>
      </c>
      <c r="G28" s="179">
        <v>39488</v>
      </c>
      <c r="H28" s="179">
        <v>39166.333333333343</v>
      </c>
      <c r="I28" s="179">
        <v>39166.333333333343</v>
      </c>
      <c r="J28" s="179">
        <v>34682.916666666664</v>
      </c>
      <c r="K28" s="179">
        <v>35637.75</v>
      </c>
      <c r="L28" s="179">
        <v>39835.166666666672</v>
      </c>
      <c r="M28" s="179">
        <v>43209</v>
      </c>
      <c r="N28" s="179">
        <v>46277.166666666664</v>
      </c>
      <c r="O28" s="179">
        <v>48192.583333333336</v>
      </c>
      <c r="P28" s="179">
        <v>49363.583333333336</v>
      </c>
      <c r="Q28" s="179">
        <v>47795.666666666672</v>
      </c>
      <c r="R28" s="179">
        <v>47240.25</v>
      </c>
      <c r="S28" s="179">
        <v>51949.166666666664</v>
      </c>
      <c r="T28" s="179">
        <v>56317.333333333336</v>
      </c>
      <c r="U28" s="179">
        <v>56292.416666666664</v>
      </c>
      <c r="V28" s="179">
        <v>57037.583333333336</v>
      </c>
      <c r="W28" s="179">
        <v>57940.333333333125</v>
      </c>
      <c r="X28" s="179">
        <v>58351.083333333336</v>
      </c>
      <c r="Y28" s="179">
        <v>54595</v>
      </c>
      <c r="Z28" s="179">
        <v>51453.833333333336</v>
      </c>
      <c r="AA28" s="179">
        <v>49023.833333333299</v>
      </c>
      <c r="AB28" s="179">
        <v>47014.416967853904</v>
      </c>
      <c r="AC28" s="179">
        <v>45606.500000000007</v>
      </c>
      <c r="AD28" s="179">
        <v>46756</v>
      </c>
      <c r="AE28" s="179">
        <v>46446.749999999978</v>
      </c>
      <c r="AF28" s="179">
        <v>44576</v>
      </c>
      <c r="AG28" s="207">
        <f t="shared" si="0"/>
        <v>100</v>
      </c>
      <c r="AH28" s="179">
        <f t="shared" si="1"/>
        <v>-1870.7499999999782</v>
      </c>
      <c r="AI28" s="207">
        <f t="shared" si="2"/>
        <v>-4.0277306808333861</v>
      </c>
    </row>
    <row r="29" spans="1:35" s="32" customFormat="1" ht="9" customHeight="1">
      <c r="A29" s="77"/>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33"/>
      <c r="AH29" s="44"/>
      <c r="AI29" s="33"/>
    </row>
    <row r="30" spans="1:35" s="76" customFormat="1" ht="9.6">
      <c r="A30" s="94" t="s">
        <v>158</v>
      </c>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row>
    <row r="31" spans="1:35" ht="4.5" customHeight="1">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45"/>
    </row>
    <row r="32" spans="1:35" ht="34.5" customHeight="1">
      <c r="A32" s="545" t="s">
        <v>7</v>
      </c>
      <c r="B32" s="543">
        <v>1992</v>
      </c>
      <c r="C32" s="543">
        <v>1993</v>
      </c>
      <c r="D32" s="543">
        <v>1994</v>
      </c>
      <c r="E32" s="543">
        <v>1995</v>
      </c>
      <c r="F32" s="543">
        <v>1996</v>
      </c>
      <c r="G32" s="543">
        <v>1997</v>
      </c>
      <c r="H32" s="543">
        <v>1998</v>
      </c>
      <c r="I32" s="543">
        <v>1999</v>
      </c>
      <c r="J32" s="543">
        <v>2000</v>
      </c>
      <c r="K32" s="543">
        <v>2001</v>
      </c>
      <c r="L32" s="543">
        <v>2002</v>
      </c>
      <c r="M32" s="543">
        <v>2003</v>
      </c>
      <c r="N32" s="543">
        <v>2004</v>
      </c>
      <c r="O32" s="543">
        <v>2005</v>
      </c>
      <c r="P32" s="543">
        <v>2006</v>
      </c>
      <c r="Q32" s="543">
        <v>2007</v>
      </c>
      <c r="R32" s="543">
        <v>2008</v>
      </c>
      <c r="S32" s="543">
        <v>2009</v>
      </c>
      <c r="T32" s="543">
        <v>2010</v>
      </c>
      <c r="U32" s="543">
        <v>2011</v>
      </c>
      <c r="V32" s="543">
        <v>2012</v>
      </c>
      <c r="W32" s="543">
        <v>2013</v>
      </c>
      <c r="X32" s="543">
        <v>2014</v>
      </c>
      <c r="Y32" s="543">
        <v>2015</v>
      </c>
      <c r="Z32" s="543">
        <v>2016</v>
      </c>
      <c r="AA32" s="543">
        <v>2017</v>
      </c>
      <c r="AB32" s="543">
        <v>2018</v>
      </c>
      <c r="AC32" s="543">
        <v>2019</v>
      </c>
      <c r="AD32" s="543">
        <v>2020</v>
      </c>
      <c r="AE32" s="543">
        <v>2021</v>
      </c>
      <c r="AF32" s="543">
        <v>2022</v>
      </c>
      <c r="AG32" s="541" t="s">
        <v>192</v>
      </c>
      <c r="AH32" s="539" t="s">
        <v>191</v>
      </c>
      <c r="AI32" s="540"/>
    </row>
    <row r="33" spans="1:38" ht="34.5" customHeight="1">
      <c r="A33" s="546"/>
      <c r="B33" s="544"/>
      <c r="C33" s="544"/>
      <c r="D33" s="544"/>
      <c r="E33" s="544"/>
      <c r="F33" s="544"/>
      <c r="G33" s="544"/>
      <c r="H33" s="544"/>
      <c r="I33" s="544"/>
      <c r="J33" s="544"/>
      <c r="K33" s="544"/>
      <c r="L33" s="544"/>
      <c r="M33" s="544"/>
      <c r="N33" s="544"/>
      <c r="O33" s="544"/>
      <c r="P33" s="544"/>
      <c r="Q33" s="544"/>
      <c r="R33" s="544"/>
      <c r="S33" s="544"/>
      <c r="T33" s="544"/>
      <c r="U33" s="544"/>
      <c r="V33" s="544"/>
      <c r="W33" s="544"/>
      <c r="X33" s="544"/>
      <c r="Y33" s="544"/>
      <c r="Z33" s="544"/>
      <c r="AA33" s="544"/>
      <c r="AB33" s="544"/>
      <c r="AC33" s="544"/>
      <c r="AD33" s="544"/>
      <c r="AE33" s="544"/>
      <c r="AF33" s="544"/>
      <c r="AG33" s="542"/>
      <c r="AH33" s="499" t="s">
        <v>114</v>
      </c>
      <c r="AI33" s="496" t="s">
        <v>27</v>
      </c>
      <c r="AK33" s="210"/>
    </row>
    <row r="34" spans="1:38" ht="12" customHeight="1">
      <c r="A34" s="208" t="s">
        <v>9</v>
      </c>
      <c r="B34" s="177">
        <v>3219.5</v>
      </c>
      <c r="C34" s="177">
        <v>3472.1666666666665</v>
      </c>
      <c r="D34" s="177">
        <v>3662.8333333333335</v>
      </c>
      <c r="E34" s="177">
        <v>3727</v>
      </c>
      <c r="F34" s="177">
        <v>3767.8333333333335</v>
      </c>
      <c r="G34" s="177">
        <v>3893.4166666666665</v>
      </c>
      <c r="H34" s="177">
        <v>4059.6666666666665</v>
      </c>
      <c r="I34" s="177">
        <v>3885.3333333333335</v>
      </c>
      <c r="J34" s="177">
        <v>3824.6666666666665</v>
      </c>
      <c r="K34" s="177">
        <v>3798.75</v>
      </c>
      <c r="L34" s="177">
        <v>3981.5833333333335</v>
      </c>
      <c r="M34" s="177">
        <v>4403.083333333333</v>
      </c>
      <c r="N34" s="177">
        <v>4645.083333333333</v>
      </c>
      <c r="O34" s="177">
        <v>4854.583333333333</v>
      </c>
      <c r="P34" s="177">
        <v>5153.75</v>
      </c>
      <c r="Q34" s="177">
        <v>5019.083333333333</v>
      </c>
      <c r="R34" s="177">
        <v>4929</v>
      </c>
      <c r="S34" s="177">
        <v>5162.083333333333</v>
      </c>
      <c r="T34" s="177">
        <v>5499.666666666667</v>
      </c>
      <c r="U34" s="177">
        <v>5491.25</v>
      </c>
      <c r="V34" s="177">
        <v>5565.083333333333</v>
      </c>
      <c r="W34" s="177">
        <v>5638.916666666647</v>
      </c>
      <c r="X34" s="177">
        <v>5672.583333333333</v>
      </c>
      <c r="Y34" s="177">
        <v>5273.3333333333303</v>
      </c>
      <c r="Z34" s="177">
        <v>5115.5</v>
      </c>
      <c r="AA34" s="177">
        <v>4815.5833333333394</v>
      </c>
      <c r="AB34" s="177">
        <v>4615.5000257641077</v>
      </c>
      <c r="AC34" s="177">
        <v>4463.4166666666588</v>
      </c>
      <c r="AD34" s="177">
        <v>4322</v>
      </c>
      <c r="AE34" s="177">
        <v>4401.5833333333367</v>
      </c>
      <c r="AF34" s="177">
        <v>4493</v>
      </c>
      <c r="AG34" s="180">
        <f>AF34/AF$28*100</f>
        <v>10.079414931801868</v>
      </c>
      <c r="AH34" s="177">
        <f>AF34-AE34</f>
        <v>91.416666666663332</v>
      </c>
      <c r="AI34" s="206">
        <f>((AF34/AE34)-1)*100</f>
        <v>2.0769041443419178</v>
      </c>
      <c r="AL34" s="210"/>
    </row>
    <row r="35" spans="1:38" ht="12" customHeight="1">
      <c r="A35" s="208" t="s">
        <v>10</v>
      </c>
      <c r="B35" s="177">
        <v>585.08333333333337</v>
      </c>
      <c r="C35" s="177">
        <v>658.66666666666663</v>
      </c>
      <c r="D35" s="177">
        <v>723.33333333333337</v>
      </c>
      <c r="E35" s="177">
        <v>736.58333333333337</v>
      </c>
      <c r="F35" s="177">
        <v>733.83333333333337</v>
      </c>
      <c r="G35" s="177">
        <v>727.91666666666663</v>
      </c>
      <c r="H35" s="177">
        <v>717.41666666666663</v>
      </c>
      <c r="I35" s="177">
        <v>620.58333333333337</v>
      </c>
      <c r="J35" s="177">
        <v>590.83333333333337</v>
      </c>
      <c r="K35" s="177">
        <v>555.25</v>
      </c>
      <c r="L35" s="177">
        <v>617.75</v>
      </c>
      <c r="M35" s="177">
        <v>675.58333333333337</v>
      </c>
      <c r="N35" s="177">
        <v>746.16666666666663</v>
      </c>
      <c r="O35" s="177">
        <v>751.83333333333337</v>
      </c>
      <c r="P35" s="177">
        <v>790.5</v>
      </c>
      <c r="Q35" s="177">
        <v>760.16666666666674</v>
      </c>
      <c r="R35" s="177">
        <v>767.16666666666663</v>
      </c>
      <c r="S35" s="177">
        <v>834.33333333333337</v>
      </c>
      <c r="T35" s="177">
        <v>891.5</v>
      </c>
      <c r="U35" s="177">
        <v>870.58333333333337</v>
      </c>
      <c r="V35" s="177">
        <v>880.91666666666663</v>
      </c>
      <c r="W35" s="177">
        <v>875.91666666666845</v>
      </c>
      <c r="X35" s="177">
        <v>902.58333333333337</v>
      </c>
      <c r="Y35" s="177">
        <v>877.5</v>
      </c>
      <c r="Z35" s="177">
        <v>847.25</v>
      </c>
      <c r="AA35" s="177">
        <v>845.83333333333348</v>
      </c>
      <c r="AB35" s="177">
        <v>806.83333891630173</v>
      </c>
      <c r="AC35" s="177">
        <v>763.25000000000114</v>
      </c>
      <c r="AD35" s="177">
        <v>777</v>
      </c>
      <c r="AE35" s="177">
        <v>804.24999999999909</v>
      </c>
      <c r="AF35" s="177">
        <v>818</v>
      </c>
      <c r="AG35" s="180">
        <f t="shared" ref="AG35:AG53" si="3">AF35/AF$28*100</f>
        <v>1.8350681981335246</v>
      </c>
      <c r="AH35" s="177">
        <f t="shared" ref="AH35:AH53" si="4">AF35-AE35</f>
        <v>13.750000000000909</v>
      </c>
      <c r="AI35" s="206">
        <f t="shared" ref="AI35:AI53" si="5">((AF35/AE35)-1)*100</f>
        <v>1.7096673919802186</v>
      </c>
    </row>
    <row r="36" spans="1:38" ht="12" customHeight="1">
      <c r="A36" s="208" t="s">
        <v>23</v>
      </c>
      <c r="B36" s="177">
        <v>458.66666666666669</v>
      </c>
      <c r="C36" s="177">
        <v>501.25</v>
      </c>
      <c r="D36" s="177">
        <v>535.83333333333337</v>
      </c>
      <c r="E36" s="177">
        <v>597.33333333333337</v>
      </c>
      <c r="F36" s="177">
        <v>609.58333333333337</v>
      </c>
      <c r="G36" s="177">
        <v>614.91666666666663</v>
      </c>
      <c r="H36" s="177">
        <v>601.66666666666663</v>
      </c>
      <c r="I36" s="177">
        <v>569.08333333333337</v>
      </c>
      <c r="J36" s="177">
        <v>594.58333333333337</v>
      </c>
      <c r="K36" s="177">
        <v>556.83333333333337</v>
      </c>
      <c r="L36" s="177">
        <v>596.25</v>
      </c>
      <c r="M36" s="177">
        <v>682.25</v>
      </c>
      <c r="N36" s="177">
        <v>746.16666666666663</v>
      </c>
      <c r="O36" s="177">
        <v>798.5</v>
      </c>
      <c r="P36" s="177">
        <v>850.91666666666663</v>
      </c>
      <c r="Q36" s="177">
        <v>819.41666666666663</v>
      </c>
      <c r="R36" s="177">
        <v>818.41666666666663</v>
      </c>
      <c r="S36" s="177">
        <v>896.91666666666663</v>
      </c>
      <c r="T36" s="177">
        <v>989.66666666666663</v>
      </c>
      <c r="U36" s="177">
        <v>984.75</v>
      </c>
      <c r="V36" s="177">
        <v>1025.1666666666667</v>
      </c>
      <c r="W36" s="177">
        <v>1069.0833333333351</v>
      </c>
      <c r="X36" s="177">
        <v>1052.75</v>
      </c>
      <c r="Y36" s="177">
        <v>972.75</v>
      </c>
      <c r="Z36" s="177">
        <v>970.91666666666663</v>
      </c>
      <c r="AA36" s="177">
        <v>954.08333333333223</v>
      </c>
      <c r="AB36" s="177">
        <v>943.08333875983953</v>
      </c>
      <c r="AC36" s="177">
        <v>902.83333333333269</v>
      </c>
      <c r="AD36" s="177">
        <v>907</v>
      </c>
      <c r="AE36" s="177">
        <v>908.58333333333314</v>
      </c>
      <c r="AF36" s="177">
        <v>853</v>
      </c>
      <c r="AG36" s="180">
        <f t="shared" si="3"/>
        <v>1.913585786073223</v>
      </c>
      <c r="AH36" s="177">
        <f t="shared" si="4"/>
        <v>-55.583333333333144</v>
      </c>
      <c r="AI36" s="206">
        <f t="shared" si="5"/>
        <v>-6.1175823167935235</v>
      </c>
    </row>
    <row r="37" spans="1:38" ht="12" customHeight="1">
      <c r="A37" s="208" t="s">
        <v>11</v>
      </c>
      <c r="B37" s="177">
        <v>4519.333333333333</v>
      </c>
      <c r="C37" s="177">
        <v>4948.333333333333</v>
      </c>
      <c r="D37" s="177">
        <v>5164.4833333333299</v>
      </c>
      <c r="E37" s="177">
        <v>5515.416666666667</v>
      </c>
      <c r="F37" s="177">
        <v>5756.583333333333</v>
      </c>
      <c r="G37" s="177">
        <v>5802.333333333333</v>
      </c>
      <c r="H37" s="177">
        <v>5725.583333333333</v>
      </c>
      <c r="I37" s="177">
        <v>5547.333333333333</v>
      </c>
      <c r="J37" s="177">
        <v>5446.75</v>
      </c>
      <c r="K37" s="177">
        <v>5301.916666666667</v>
      </c>
      <c r="L37" s="177">
        <v>5865.583333333333</v>
      </c>
      <c r="M37" s="177">
        <v>6457.916666666667</v>
      </c>
      <c r="N37" s="177">
        <v>6682.416666666667</v>
      </c>
      <c r="O37" s="177">
        <v>6907.583333333333</v>
      </c>
      <c r="P37" s="177">
        <v>7120.25</v>
      </c>
      <c r="Q37" s="177">
        <v>6827.25</v>
      </c>
      <c r="R37" s="177">
        <v>6662</v>
      </c>
      <c r="S37" s="177">
        <v>7033.5</v>
      </c>
      <c r="T37" s="177">
        <v>7422.416666666667</v>
      </c>
      <c r="U37" s="177">
        <v>7430.75</v>
      </c>
      <c r="V37" s="177">
        <v>7651.5</v>
      </c>
      <c r="W37" s="177">
        <v>7735.4166666665651</v>
      </c>
      <c r="X37" s="177">
        <v>7826.833333333333</v>
      </c>
      <c r="Y37" s="177">
        <v>7333.4166666666697</v>
      </c>
      <c r="Z37" s="177">
        <v>7019.25</v>
      </c>
      <c r="AA37" s="177">
        <v>6730.2499999999964</v>
      </c>
      <c r="AB37" s="177">
        <v>6652.166704274714</v>
      </c>
      <c r="AC37" s="177">
        <v>6618.833333333333</v>
      </c>
      <c r="AD37" s="177">
        <v>6630</v>
      </c>
      <c r="AE37" s="177">
        <v>6731.0000000000055</v>
      </c>
      <c r="AF37" s="177">
        <v>6573</v>
      </c>
      <c r="AG37" s="180">
        <f t="shared" si="3"/>
        <v>14.745603015075377</v>
      </c>
      <c r="AH37" s="177">
        <f t="shared" si="4"/>
        <v>-158.00000000000546</v>
      </c>
      <c r="AI37" s="206">
        <f t="shared" si="5"/>
        <v>-2.347348090922674</v>
      </c>
      <c r="AK37" s="210"/>
    </row>
    <row r="38" spans="1:38" ht="12" customHeight="1">
      <c r="A38" s="208" t="s">
        <v>12</v>
      </c>
      <c r="B38" s="177">
        <v>1179.5</v>
      </c>
      <c r="C38" s="177">
        <v>1320.0833333333333</v>
      </c>
      <c r="D38" s="177">
        <v>1401.6666666666667</v>
      </c>
      <c r="E38" s="177">
        <v>1504.5833333333335</v>
      </c>
      <c r="F38" s="177">
        <v>1596.25</v>
      </c>
      <c r="G38" s="177">
        <v>1600.5833333333333</v>
      </c>
      <c r="H38" s="177">
        <v>1583.4166666666667</v>
      </c>
      <c r="I38" s="177">
        <v>1480.5833333333333</v>
      </c>
      <c r="J38" s="177">
        <v>1404.6666666666667</v>
      </c>
      <c r="K38" s="177">
        <v>1417.8333333333333</v>
      </c>
      <c r="L38" s="177">
        <v>1554.9166666666667</v>
      </c>
      <c r="M38" s="177">
        <v>1580.6666666666667</v>
      </c>
      <c r="N38" s="177">
        <v>1721.1666666666667</v>
      </c>
      <c r="O38" s="177">
        <v>1775.25</v>
      </c>
      <c r="P38" s="177">
        <v>1818.0833333333333</v>
      </c>
      <c r="Q38" s="177">
        <v>1691.25</v>
      </c>
      <c r="R38" s="177">
        <v>1662.25</v>
      </c>
      <c r="S38" s="177">
        <v>1736.75</v>
      </c>
      <c r="T38" s="177">
        <v>1864.75</v>
      </c>
      <c r="U38" s="177">
        <v>1891.0833333333333</v>
      </c>
      <c r="V38" s="177">
        <v>1889.0833333333333</v>
      </c>
      <c r="W38" s="177">
        <v>1914.9166666666542</v>
      </c>
      <c r="X38" s="177">
        <v>1934.0833333333333</v>
      </c>
      <c r="Y38" s="177">
        <v>1775.5</v>
      </c>
      <c r="Z38" s="177">
        <v>1646.25</v>
      </c>
      <c r="AA38" s="177">
        <v>1574.916666666664</v>
      </c>
      <c r="AB38" s="177">
        <v>1556.2500112503767</v>
      </c>
      <c r="AC38" s="177">
        <v>1522.5833333333319</v>
      </c>
      <c r="AD38" s="177">
        <v>1519</v>
      </c>
      <c r="AE38" s="177">
        <v>1500.1666666666665</v>
      </c>
      <c r="AF38" s="177">
        <v>1456</v>
      </c>
      <c r="AG38" s="180">
        <f t="shared" si="3"/>
        <v>3.2663316582914574</v>
      </c>
      <c r="AH38" s="177">
        <f t="shared" si="4"/>
        <v>-44.166666666666515</v>
      </c>
      <c r="AI38" s="206">
        <f t="shared" si="5"/>
        <v>-2.9441173202977344</v>
      </c>
    </row>
    <row r="39" spans="1:38" ht="12" customHeight="1">
      <c r="A39" s="208" t="s">
        <v>13</v>
      </c>
      <c r="B39" s="177">
        <v>811.66666666666663</v>
      </c>
      <c r="C39" s="177">
        <v>921.33333333333337</v>
      </c>
      <c r="D39" s="177">
        <v>990.48333333333301</v>
      </c>
      <c r="E39" s="177">
        <v>1048.8333333333335</v>
      </c>
      <c r="F39" s="177">
        <v>1065.25</v>
      </c>
      <c r="G39" s="177">
        <v>1062.0833333333333</v>
      </c>
      <c r="H39" s="177">
        <v>1070.4166666666667</v>
      </c>
      <c r="I39" s="177">
        <v>1006.0833333333334</v>
      </c>
      <c r="J39" s="177">
        <v>1001.5</v>
      </c>
      <c r="K39" s="177">
        <v>1000.3333333333334</v>
      </c>
      <c r="L39" s="177">
        <v>1038.5</v>
      </c>
      <c r="M39" s="177">
        <v>1096.3333333333333</v>
      </c>
      <c r="N39" s="177">
        <v>1241.8333333333333</v>
      </c>
      <c r="O39" s="177">
        <v>1317.1666666666667</v>
      </c>
      <c r="P39" s="177">
        <v>1457.9166666666667</v>
      </c>
      <c r="Q39" s="177">
        <v>1419.9166666666667</v>
      </c>
      <c r="R39" s="177">
        <v>1404.6666666666667</v>
      </c>
      <c r="S39" s="177">
        <v>1570.3333333333333</v>
      </c>
      <c r="T39" s="177">
        <v>1630.0833333333333</v>
      </c>
      <c r="U39" s="177">
        <v>1616.9166666666667</v>
      </c>
      <c r="V39" s="177">
        <v>1654.6666666666667</v>
      </c>
      <c r="W39" s="177">
        <v>1688.8333333333283</v>
      </c>
      <c r="X39" s="177">
        <v>1714.8333333333333</v>
      </c>
      <c r="Y39" s="177">
        <v>1644.75</v>
      </c>
      <c r="Z39" s="177">
        <v>1544.5</v>
      </c>
      <c r="AA39" s="177">
        <v>1488.4166666666679</v>
      </c>
      <c r="AB39" s="177">
        <v>1530.9166765287519</v>
      </c>
      <c r="AC39" s="177">
        <v>1525.8333333333314</v>
      </c>
      <c r="AD39" s="177">
        <v>1481</v>
      </c>
      <c r="AE39" s="177">
        <v>1494.4166666666663</v>
      </c>
      <c r="AF39" s="177">
        <v>1457</v>
      </c>
      <c r="AG39" s="180">
        <f t="shared" si="3"/>
        <v>3.2685750179468771</v>
      </c>
      <c r="AH39" s="177">
        <f t="shared" si="4"/>
        <v>-37.416666666666288</v>
      </c>
      <c r="AI39" s="206">
        <f t="shared" si="5"/>
        <v>-2.5037640104834447</v>
      </c>
    </row>
    <row r="40" spans="1:38" ht="12" customHeight="1">
      <c r="A40" s="208" t="s">
        <v>14</v>
      </c>
      <c r="B40" s="177">
        <v>1575.3333333333333</v>
      </c>
      <c r="C40" s="177">
        <v>1778.6666666666667</v>
      </c>
      <c r="D40" s="177">
        <v>1950.38333333333</v>
      </c>
      <c r="E40" s="177">
        <v>2024.8333333333333</v>
      </c>
      <c r="F40" s="177">
        <v>2125.1666666666665</v>
      </c>
      <c r="G40" s="177">
        <v>2115.3333333333335</v>
      </c>
      <c r="H40" s="177">
        <v>2092.5833333333335</v>
      </c>
      <c r="I40" s="177">
        <v>2051.4166666666665</v>
      </c>
      <c r="J40" s="177">
        <v>1885.8333333333333</v>
      </c>
      <c r="K40" s="177">
        <v>1835</v>
      </c>
      <c r="L40" s="177">
        <v>2014</v>
      </c>
      <c r="M40" s="177">
        <v>2173.4166666666665</v>
      </c>
      <c r="N40" s="177">
        <v>2284</v>
      </c>
      <c r="O40" s="177">
        <v>2424.6666666666665</v>
      </c>
      <c r="P40" s="177">
        <v>2423.25</v>
      </c>
      <c r="Q40" s="177">
        <v>2355</v>
      </c>
      <c r="R40" s="177">
        <v>2330.8333333333335</v>
      </c>
      <c r="S40" s="177">
        <v>2448.75</v>
      </c>
      <c r="T40" s="177">
        <v>2656.4166666666665</v>
      </c>
      <c r="U40" s="177">
        <v>2743.0833333333335</v>
      </c>
      <c r="V40" s="177">
        <v>2811.75</v>
      </c>
      <c r="W40" s="177">
        <v>2803.0000000000109</v>
      </c>
      <c r="X40" s="177">
        <v>2801.9166666666665</v>
      </c>
      <c r="Y40" s="177">
        <v>2589</v>
      </c>
      <c r="Z40" s="177">
        <v>2462.9166666666665</v>
      </c>
      <c r="AA40" s="177">
        <v>2382.5833333333321</v>
      </c>
      <c r="AB40" s="177">
        <v>2320.583348557353</v>
      </c>
      <c r="AC40" s="177">
        <v>2282.0000000000009</v>
      </c>
      <c r="AD40" s="177">
        <v>2281</v>
      </c>
      <c r="AE40" s="177">
        <v>2265.3333333333326</v>
      </c>
      <c r="AF40" s="177">
        <v>2337</v>
      </c>
      <c r="AG40" s="180">
        <f t="shared" si="3"/>
        <v>5.2427315147164393</v>
      </c>
      <c r="AH40" s="177">
        <f t="shared" si="4"/>
        <v>71.666666666667425</v>
      </c>
      <c r="AI40" s="206">
        <f t="shared" si="5"/>
        <v>3.1636256621542458</v>
      </c>
    </row>
    <row r="41" spans="1:38" ht="12" customHeight="1">
      <c r="A41" s="208" t="s">
        <v>15</v>
      </c>
      <c r="B41" s="177">
        <v>539.08333333333337</v>
      </c>
      <c r="C41" s="177">
        <v>578.41666666666663</v>
      </c>
      <c r="D41" s="177">
        <v>643.5</v>
      </c>
      <c r="E41" s="177">
        <v>643.41666666666663</v>
      </c>
      <c r="F41" s="177">
        <v>667.16666666666663</v>
      </c>
      <c r="G41" s="177">
        <v>662.75</v>
      </c>
      <c r="H41" s="177">
        <v>662.5</v>
      </c>
      <c r="I41" s="177">
        <v>663.58333333333337</v>
      </c>
      <c r="J41" s="177">
        <v>635.66666666666663</v>
      </c>
      <c r="K41" s="177">
        <v>598.08333333333337</v>
      </c>
      <c r="L41" s="177">
        <v>619.83333333333337</v>
      </c>
      <c r="M41" s="177">
        <v>695.16666666666663</v>
      </c>
      <c r="N41" s="177">
        <v>797.33333333333337</v>
      </c>
      <c r="O41" s="177">
        <v>846.41666666666663</v>
      </c>
      <c r="P41" s="177">
        <v>921.58333333333337</v>
      </c>
      <c r="Q41" s="177">
        <v>891.83333333333337</v>
      </c>
      <c r="R41" s="177">
        <v>874</v>
      </c>
      <c r="S41" s="177">
        <v>943.91666666666663</v>
      </c>
      <c r="T41" s="177">
        <v>1038.5833333333333</v>
      </c>
      <c r="U41" s="177">
        <v>1060.25</v>
      </c>
      <c r="V41" s="177">
        <v>1064.9166666666667</v>
      </c>
      <c r="W41" s="177">
        <v>1084.0000000000016</v>
      </c>
      <c r="X41" s="177">
        <v>1089.9166666666667</v>
      </c>
      <c r="Y41" s="177">
        <v>1007.75</v>
      </c>
      <c r="Z41" s="177">
        <v>950</v>
      </c>
      <c r="AA41" s="177">
        <v>917.25000000000011</v>
      </c>
      <c r="AB41" s="177">
        <v>896.00000523775816</v>
      </c>
      <c r="AC41" s="177">
        <v>898.00000000000034</v>
      </c>
      <c r="AD41" s="177">
        <v>917</v>
      </c>
      <c r="AE41" s="177">
        <v>914.91666666666822</v>
      </c>
      <c r="AF41" s="177">
        <v>827</v>
      </c>
      <c r="AG41" s="180">
        <f t="shared" si="3"/>
        <v>1.8552584350323045</v>
      </c>
      <c r="AH41" s="177">
        <f t="shared" si="4"/>
        <v>-87.91666666666822</v>
      </c>
      <c r="AI41" s="206">
        <f t="shared" si="5"/>
        <v>-9.6092540304218659</v>
      </c>
    </row>
    <row r="42" spans="1:38" ht="12" customHeight="1">
      <c r="A42" s="208" t="s">
        <v>5</v>
      </c>
      <c r="B42" s="177">
        <v>2111.6666666666665</v>
      </c>
      <c r="C42" s="177">
        <v>2465.6666666666665</v>
      </c>
      <c r="D42" s="177">
        <v>2603.5833333333335</v>
      </c>
      <c r="E42" s="177">
        <v>2583.833333333333</v>
      </c>
      <c r="F42" s="177">
        <v>2634.3333333333335</v>
      </c>
      <c r="G42" s="177">
        <v>2666.8333333333335</v>
      </c>
      <c r="H42" s="177">
        <v>2573.5833333333335</v>
      </c>
      <c r="I42" s="177">
        <v>2378.6666666666665</v>
      </c>
      <c r="J42" s="177">
        <v>2260.8333333333335</v>
      </c>
      <c r="K42" s="177">
        <v>2277.4166666666665</v>
      </c>
      <c r="L42" s="177">
        <v>2366.5833333333335</v>
      </c>
      <c r="M42" s="177">
        <v>2686.3333333333335</v>
      </c>
      <c r="N42" s="177">
        <v>2951.6666666666665</v>
      </c>
      <c r="O42" s="177">
        <v>3055.0833333333335</v>
      </c>
      <c r="P42" s="177">
        <v>3200.9166666666665</v>
      </c>
      <c r="Q42" s="177">
        <v>3034.666666666667</v>
      </c>
      <c r="R42" s="177">
        <v>2957.75</v>
      </c>
      <c r="S42" s="177">
        <v>3192.75</v>
      </c>
      <c r="T42" s="177">
        <v>3334.4166666666665</v>
      </c>
      <c r="U42" s="177">
        <v>3372.0833333333335</v>
      </c>
      <c r="V42" s="177">
        <v>3374.5</v>
      </c>
      <c r="W42" s="177">
        <v>3444.166666666692</v>
      </c>
      <c r="X42" s="177">
        <v>3419.75</v>
      </c>
      <c r="Y42" s="177">
        <v>3179.0833333333298</v>
      </c>
      <c r="Z42" s="177">
        <v>3047.25</v>
      </c>
      <c r="AA42" s="177">
        <v>2895.5833333333412</v>
      </c>
      <c r="AB42" s="177">
        <v>2810.8333532363176</v>
      </c>
      <c r="AC42" s="177">
        <v>2757.8333333333348</v>
      </c>
      <c r="AD42" s="177">
        <v>2839</v>
      </c>
      <c r="AE42" s="177">
        <v>2802.1666666666711</v>
      </c>
      <c r="AF42" s="177">
        <v>2738</v>
      </c>
      <c r="AG42" s="180">
        <f t="shared" si="3"/>
        <v>6.142318736539842</v>
      </c>
      <c r="AH42" s="177">
        <f t="shared" si="4"/>
        <v>-64.166666666671063</v>
      </c>
      <c r="AI42" s="206">
        <f t="shared" si="5"/>
        <v>-2.289894724320618</v>
      </c>
    </row>
    <row r="43" spans="1:38" ht="12" customHeight="1">
      <c r="A43" s="208" t="s">
        <v>16</v>
      </c>
      <c r="B43" s="177">
        <v>1165.75</v>
      </c>
      <c r="C43" s="177">
        <v>1253.9166666666667</v>
      </c>
      <c r="D43" s="177">
        <v>1326.9166666666667</v>
      </c>
      <c r="E43" s="177">
        <v>1435.0833333333333</v>
      </c>
      <c r="F43" s="177">
        <v>1480.5</v>
      </c>
      <c r="G43" s="177">
        <v>1505.6666666666667</v>
      </c>
      <c r="H43" s="177">
        <v>1442.25</v>
      </c>
      <c r="I43" s="177">
        <v>1355</v>
      </c>
      <c r="J43" s="177">
        <v>1329.4166666666667</v>
      </c>
      <c r="K43" s="177">
        <v>1325.8333333333333</v>
      </c>
      <c r="L43" s="177">
        <v>1405.25</v>
      </c>
      <c r="M43" s="177">
        <v>1501.75</v>
      </c>
      <c r="N43" s="177">
        <v>1746.3333333333333</v>
      </c>
      <c r="O43" s="177">
        <v>1895.5</v>
      </c>
      <c r="P43" s="177">
        <v>2087.4166666666665</v>
      </c>
      <c r="Q43" s="177">
        <v>2004</v>
      </c>
      <c r="R43" s="177">
        <v>1961.75</v>
      </c>
      <c r="S43" s="177">
        <v>2085.0833333333335</v>
      </c>
      <c r="T43" s="177">
        <v>2233.75</v>
      </c>
      <c r="U43" s="177">
        <v>2264.8333333333335</v>
      </c>
      <c r="V43" s="177">
        <v>2260.6666666666665</v>
      </c>
      <c r="W43" s="177">
        <v>2325.1666666666683</v>
      </c>
      <c r="X43" s="177">
        <v>2309.25</v>
      </c>
      <c r="Y43" s="177">
        <v>2174.3333333333298</v>
      </c>
      <c r="Z43" s="177">
        <v>2143.4166666666665</v>
      </c>
      <c r="AA43" s="177">
        <v>2053.4999999999941</v>
      </c>
      <c r="AB43" s="177">
        <v>1980.2500118166208</v>
      </c>
      <c r="AC43" s="177">
        <v>1948.9999999999975</v>
      </c>
      <c r="AD43" s="177">
        <v>1917</v>
      </c>
      <c r="AE43" s="177">
        <v>1937.9166666666674</v>
      </c>
      <c r="AF43" s="177">
        <v>1864</v>
      </c>
      <c r="AG43" s="180">
        <f t="shared" si="3"/>
        <v>4.1816223977027995</v>
      </c>
      <c r="AH43" s="177">
        <f t="shared" si="4"/>
        <v>-73.916666666667425</v>
      </c>
      <c r="AI43" s="206">
        <f t="shared" si="5"/>
        <v>-3.8142334981724701</v>
      </c>
    </row>
    <row r="44" spans="1:38" ht="12" customHeight="1">
      <c r="A44" s="208" t="s">
        <v>17</v>
      </c>
      <c r="B44" s="177">
        <v>548.33333333333337</v>
      </c>
      <c r="C44" s="177">
        <v>613.41666666666663</v>
      </c>
      <c r="D44" s="177">
        <v>661.58333333333337</v>
      </c>
      <c r="E44" s="177">
        <v>689.66666666666663</v>
      </c>
      <c r="F44" s="177">
        <v>704.66666666666663</v>
      </c>
      <c r="G44" s="177">
        <v>741.83333333333337</v>
      </c>
      <c r="H44" s="177">
        <v>710.75</v>
      </c>
      <c r="I44" s="177">
        <v>722.25</v>
      </c>
      <c r="J44" s="177">
        <v>729.66666666666663</v>
      </c>
      <c r="K44" s="177">
        <v>708.33333333333337</v>
      </c>
      <c r="L44" s="177">
        <v>805.75</v>
      </c>
      <c r="M44" s="177">
        <v>888.16666666666663</v>
      </c>
      <c r="N44" s="177">
        <v>954.08333333333337</v>
      </c>
      <c r="O44" s="177">
        <v>1030</v>
      </c>
      <c r="P44" s="177">
        <v>1078.75</v>
      </c>
      <c r="Q44" s="177">
        <v>1037.5833333333333</v>
      </c>
      <c r="R44" s="177">
        <v>1029.5833333333333</v>
      </c>
      <c r="S44" s="177">
        <v>1055.1666666666667</v>
      </c>
      <c r="T44" s="177">
        <v>1082.5833333333333</v>
      </c>
      <c r="U44" s="177">
        <v>1075.5</v>
      </c>
      <c r="V44" s="177">
        <v>1071.4166666666667</v>
      </c>
      <c r="W44" s="177">
        <v>1089.8333333333339</v>
      </c>
      <c r="X44" s="177">
        <v>1102.25</v>
      </c>
      <c r="Y44" s="177">
        <v>1009.25</v>
      </c>
      <c r="Z44" s="177">
        <v>941.41666666666663</v>
      </c>
      <c r="AA44" s="177">
        <v>893.75000000000023</v>
      </c>
      <c r="AB44" s="177">
        <v>827.33333870768547</v>
      </c>
      <c r="AC44" s="177">
        <v>788.50000000000011</v>
      </c>
      <c r="AD44" s="177">
        <v>767</v>
      </c>
      <c r="AE44" s="177">
        <v>754.33333333333314</v>
      </c>
      <c r="AF44" s="177">
        <v>786</v>
      </c>
      <c r="AG44" s="180">
        <f t="shared" si="3"/>
        <v>1.7632806891600861</v>
      </c>
      <c r="AH44" s="177">
        <f t="shared" si="4"/>
        <v>31.666666666666856</v>
      </c>
      <c r="AI44" s="206">
        <f t="shared" si="5"/>
        <v>4.1979673000442252</v>
      </c>
    </row>
    <row r="45" spans="1:38" ht="12" customHeight="1">
      <c r="A45" s="208" t="s">
        <v>24</v>
      </c>
      <c r="B45" s="177">
        <v>2466.8333333333335</v>
      </c>
      <c r="C45" s="177">
        <v>2763.3333333333335</v>
      </c>
      <c r="D45" s="177">
        <v>3011.6666666666665</v>
      </c>
      <c r="E45" s="177">
        <v>3273.5833333333335</v>
      </c>
      <c r="F45" s="177">
        <v>3373.5</v>
      </c>
      <c r="G45" s="177">
        <v>3454.6666666666665</v>
      </c>
      <c r="H45" s="177">
        <v>3540.1666666666665</v>
      </c>
      <c r="I45" s="177">
        <v>3447</v>
      </c>
      <c r="J45" s="177">
        <v>3395.9166666666665</v>
      </c>
      <c r="K45" s="177">
        <v>3516.25</v>
      </c>
      <c r="L45" s="177">
        <v>3868</v>
      </c>
      <c r="M45" s="177">
        <v>4249.916666666667</v>
      </c>
      <c r="N45" s="177">
        <v>4516.916666666667</v>
      </c>
      <c r="O45" s="177">
        <v>4769.75</v>
      </c>
      <c r="P45" s="177">
        <v>4855.083333333333</v>
      </c>
      <c r="Q45" s="177">
        <v>4710</v>
      </c>
      <c r="R45" s="177">
        <v>4717.333333333333</v>
      </c>
      <c r="S45" s="177">
        <v>4959.75</v>
      </c>
      <c r="T45" s="177">
        <v>5132.666666666667</v>
      </c>
      <c r="U45" s="177">
        <v>5224.583333333333</v>
      </c>
      <c r="V45" s="177">
        <v>5209</v>
      </c>
      <c r="W45" s="177">
        <v>5185.5833333333212</v>
      </c>
      <c r="X45" s="177">
        <v>5239.333333333333</v>
      </c>
      <c r="Y45" s="177">
        <v>4818.5833333333303</v>
      </c>
      <c r="Z45" s="177">
        <v>4573.416666666667</v>
      </c>
      <c r="AA45" s="177">
        <v>4342.1666666666761</v>
      </c>
      <c r="AB45" s="177">
        <v>4180.5833584368229</v>
      </c>
      <c r="AC45" s="177">
        <v>4083.3333333333312</v>
      </c>
      <c r="AD45" s="177">
        <v>3955</v>
      </c>
      <c r="AE45" s="177">
        <v>4039.5833333333353</v>
      </c>
      <c r="AF45" s="177">
        <v>4000</v>
      </c>
      <c r="AG45" s="180">
        <f t="shared" si="3"/>
        <v>8.9734386216798274</v>
      </c>
      <c r="AH45" s="177">
        <f t="shared" si="4"/>
        <v>-39.583333333335304</v>
      </c>
      <c r="AI45" s="206">
        <f t="shared" si="5"/>
        <v>-0.97988653945337845</v>
      </c>
    </row>
    <row r="46" spans="1:38" ht="12" customHeight="1">
      <c r="A46" s="208" t="s">
        <v>28</v>
      </c>
      <c r="B46" s="177">
        <v>1743.1666666666667</v>
      </c>
      <c r="C46" s="177">
        <v>1987.1666666666667</v>
      </c>
      <c r="D46" s="177">
        <v>2115.4166666666665</v>
      </c>
      <c r="E46" s="177">
        <v>2208.666666666667</v>
      </c>
      <c r="F46" s="177">
        <v>2211.6666666666665</v>
      </c>
      <c r="G46" s="177">
        <v>2267.25</v>
      </c>
      <c r="H46" s="177">
        <v>2309</v>
      </c>
      <c r="I46" s="177">
        <v>2188.9166666666665</v>
      </c>
      <c r="J46" s="177">
        <v>2098.3333333333335</v>
      </c>
      <c r="K46" s="177">
        <v>2048.75</v>
      </c>
      <c r="L46" s="177">
        <v>2178.3333333333335</v>
      </c>
      <c r="M46" s="177">
        <v>2382</v>
      </c>
      <c r="N46" s="177">
        <v>2450.1666666666665</v>
      </c>
      <c r="O46" s="177">
        <v>2567.5</v>
      </c>
      <c r="P46" s="177">
        <v>2641.4166666666665</v>
      </c>
      <c r="Q46" s="177">
        <v>2545.9166666666665</v>
      </c>
      <c r="R46" s="177">
        <v>2435.8333333333335</v>
      </c>
      <c r="S46" s="177">
        <v>2562.5833333333335</v>
      </c>
      <c r="T46" s="177">
        <v>2683.8333333333335</v>
      </c>
      <c r="U46" s="177">
        <v>2725.0833333333335</v>
      </c>
      <c r="V46" s="177">
        <v>2725.4166666666665</v>
      </c>
      <c r="W46" s="177">
        <v>2760.8333333333489</v>
      </c>
      <c r="X46" s="177">
        <v>2712.5</v>
      </c>
      <c r="Y46" s="177">
        <v>2545.6666666666702</v>
      </c>
      <c r="Z46" s="177">
        <v>2381.5833333333335</v>
      </c>
      <c r="AA46" s="177">
        <v>2264.3333333333335</v>
      </c>
      <c r="AB46" s="177">
        <v>2181.2500143572688</v>
      </c>
      <c r="AC46" s="177">
        <v>2146.4999999999991</v>
      </c>
      <c r="AD46" s="177">
        <v>2129</v>
      </c>
      <c r="AE46" s="177">
        <v>2124.6666666666674</v>
      </c>
      <c r="AF46" s="177">
        <v>2062</v>
      </c>
      <c r="AG46" s="180">
        <f t="shared" si="3"/>
        <v>4.6258076094759515</v>
      </c>
      <c r="AH46" s="177">
        <f t="shared" si="4"/>
        <v>-62.666666666667425</v>
      </c>
      <c r="AI46" s="206">
        <f t="shared" si="5"/>
        <v>-2.9494822717289315</v>
      </c>
    </row>
    <row r="47" spans="1:38" ht="12" customHeight="1">
      <c r="A47" s="208" t="s">
        <v>42</v>
      </c>
      <c r="B47" s="177">
        <v>940.41666666666663</v>
      </c>
      <c r="C47" s="177">
        <v>1051.1666666666667</v>
      </c>
      <c r="D47" s="177">
        <v>1067.5</v>
      </c>
      <c r="E47" s="177">
        <v>1158.3333333333333</v>
      </c>
      <c r="F47" s="177">
        <v>1248.4166666666667</v>
      </c>
      <c r="G47" s="177">
        <v>1314.8333333333333</v>
      </c>
      <c r="H47" s="177">
        <v>1423.9166666666667</v>
      </c>
      <c r="I47" s="177">
        <v>1383.5</v>
      </c>
      <c r="J47" s="177">
        <v>1356.4166666666667</v>
      </c>
      <c r="K47" s="177">
        <v>1384.3333333333333</v>
      </c>
      <c r="L47" s="177">
        <v>1502.3333333333333</v>
      </c>
      <c r="M47" s="177">
        <v>1512.0833333333333</v>
      </c>
      <c r="N47" s="177">
        <v>1595.8333333333333</v>
      </c>
      <c r="O47" s="177">
        <v>1663.5833333333333</v>
      </c>
      <c r="P47" s="177">
        <v>1632.9166666666667</v>
      </c>
      <c r="Q47" s="177">
        <v>1529</v>
      </c>
      <c r="R47" s="177">
        <v>1479.1666666666667</v>
      </c>
      <c r="S47" s="177">
        <v>1579.75</v>
      </c>
      <c r="T47" s="177">
        <v>1660.3333333333333</v>
      </c>
      <c r="U47" s="177">
        <v>1673.4166666666667</v>
      </c>
      <c r="V47" s="177">
        <v>1695.0833333333333</v>
      </c>
      <c r="W47" s="177">
        <v>1662.4999999999936</v>
      </c>
      <c r="X47" s="177">
        <v>1699.25</v>
      </c>
      <c r="Y47" s="177">
        <v>1611.8333333333301</v>
      </c>
      <c r="Z47" s="177">
        <v>1464.0833333333333</v>
      </c>
      <c r="AA47" s="177">
        <v>1337.8333333333335</v>
      </c>
      <c r="AB47" s="177">
        <v>1288.3333413675427</v>
      </c>
      <c r="AC47" s="177">
        <v>1246.25</v>
      </c>
      <c r="AD47" s="177">
        <v>1166</v>
      </c>
      <c r="AE47" s="177">
        <v>1176.9166666666667</v>
      </c>
      <c r="AF47" s="177">
        <v>1155</v>
      </c>
      <c r="AG47" s="180">
        <f t="shared" si="3"/>
        <v>2.5910804020100504</v>
      </c>
      <c r="AH47" s="177">
        <f t="shared" si="4"/>
        <v>-21.916666666666742</v>
      </c>
      <c r="AI47" s="206">
        <f t="shared" si="5"/>
        <v>-1.8622105784889986</v>
      </c>
    </row>
    <row r="48" spans="1:38" ht="12" customHeight="1">
      <c r="A48" s="208" t="s">
        <v>18</v>
      </c>
      <c r="B48" s="177">
        <v>3752.5</v>
      </c>
      <c r="C48" s="177">
        <v>4231.416666666667</v>
      </c>
      <c r="D48" s="177">
        <v>4585.083333333333</v>
      </c>
      <c r="E48" s="177">
        <v>4702.6666666666661</v>
      </c>
      <c r="F48" s="177">
        <v>4809.416666666667</v>
      </c>
      <c r="G48" s="177">
        <v>4990.416666666667</v>
      </c>
      <c r="H48" s="177">
        <v>5197.416666666667</v>
      </c>
      <c r="I48" s="177">
        <v>5036.5</v>
      </c>
      <c r="J48" s="177">
        <v>5012.166666666667</v>
      </c>
      <c r="K48" s="177">
        <v>4988.166666666667</v>
      </c>
      <c r="L48" s="177">
        <v>5261.916666666667</v>
      </c>
      <c r="M48" s="177">
        <v>5759.916666666667</v>
      </c>
      <c r="N48" s="177">
        <v>6266.75</v>
      </c>
      <c r="O48" s="177">
        <v>6347.083333333333</v>
      </c>
      <c r="P48" s="177">
        <v>6547.416666666667</v>
      </c>
      <c r="Q48" s="177">
        <v>6315.583333333333</v>
      </c>
      <c r="R48" s="177">
        <v>6112.25</v>
      </c>
      <c r="S48" s="177">
        <v>6330.083333333333</v>
      </c>
      <c r="T48" s="177">
        <v>6588.166666666667</v>
      </c>
      <c r="U48" s="177">
        <v>6517.666666666667</v>
      </c>
      <c r="V48" s="177">
        <v>6582.166666666667</v>
      </c>
      <c r="W48" s="177">
        <v>6744.3333333333094</v>
      </c>
      <c r="X48" s="177">
        <v>6864</v>
      </c>
      <c r="Y48" s="177">
        <v>6379</v>
      </c>
      <c r="Z48" s="177">
        <v>6066.75</v>
      </c>
      <c r="AA48" s="177">
        <v>5851.4999999999973</v>
      </c>
      <c r="AB48" s="177">
        <v>5528.9167001619935</v>
      </c>
      <c r="AC48" s="177">
        <v>5308.6666666666679</v>
      </c>
      <c r="AD48" s="177">
        <v>5054</v>
      </c>
      <c r="AE48" s="177">
        <v>5093.8333333333358</v>
      </c>
      <c r="AF48" s="177">
        <v>4972</v>
      </c>
      <c r="AG48" s="180">
        <f t="shared" si="3"/>
        <v>11.153984206748026</v>
      </c>
      <c r="AH48" s="177">
        <f t="shared" si="4"/>
        <v>-121.83333333333576</v>
      </c>
      <c r="AI48" s="206">
        <f t="shared" si="5"/>
        <v>-2.391780911559771</v>
      </c>
    </row>
    <row r="49" spans="1:35" ht="12" customHeight="1">
      <c r="A49" s="208" t="s">
        <v>19</v>
      </c>
      <c r="B49" s="177">
        <v>1532.5</v>
      </c>
      <c r="C49" s="177">
        <v>1730.1666666666667</v>
      </c>
      <c r="D49" s="177">
        <v>1902.3333333333333</v>
      </c>
      <c r="E49" s="177">
        <v>2024.75</v>
      </c>
      <c r="F49" s="177">
        <v>2033.25</v>
      </c>
      <c r="G49" s="177">
        <v>2029.25</v>
      </c>
      <c r="H49" s="177">
        <v>2030.1666666666667</v>
      </c>
      <c r="I49" s="177">
        <v>1890.8333333333333</v>
      </c>
      <c r="J49" s="177">
        <v>1773.5833333333333</v>
      </c>
      <c r="K49" s="177">
        <v>1762.25</v>
      </c>
      <c r="L49" s="177">
        <v>1902.4166666666667</v>
      </c>
      <c r="M49" s="177">
        <v>2006.6666666666667</v>
      </c>
      <c r="N49" s="177">
        <v>2132.1666666666665</v>
      </c>
      <c r="O49" s="177">
        <v>2184.25</v>
      </c>
      <c r="P49" s="177">
        <v>2363.1666666666665</v>
      </c>
      <c r="Q49" s="177">
        <v>2228.3333333333335</v>
      </c>
      <c r="R49" s="177">
        <v>2193.75</v>
      </c>
      <c r="S49" s="177">
        <v>2303.3333333333335</v>
      </c>
      <c r="T49" s="177">
        <v>2377.0833333333335</v>
      </c>
      <c r="U49" s="177">
        <v>2344.6666666666665</v>
      </c>
      <c r="V49" s="177">
        <v>2452.0833333333335</v>
      </c>
      <c r="W49" s="177">
        <v>2494.6666666666711</v>
      </c>
      <c r="X49" s="177">
        <v>2580.5833333333335</v>
      </c>
      <c r="Y49" s="177">
        <v>2482.6666666666702</v>
      </c>
      <c r="Z49" s="177">
        <v>2390.1666666666665</v>
      </c>
      <c r="AA49" s="177">
        <v>2296.166666666667</v>
      </c>
      <c r="AB49" s="177">
        <v>2287.0833467692137</v>
      </c>
      <c r="AC49" s="177">
        <v>2329.916666666667</v>
      </c>
      <c r="AD49" s="177">
        <v>2388</v>
      </c>
      <c r="AE49" s="177">
        <v>2385.833333333333</v>
      </c>
      <c r="AF49" s="177">
        <v>2343</v>
      </c>
      <c r="AG49" s="180">
        <f t="shared" si="3"/>
        <v>5.256191672648959</v>
      </c>
      <c r="AH49" s="177">
        <f t="shared" si="4"/>
        <v>-42.83333333333303</v>
      </c>
      <c r="AI49" s="206">
        <f t="shared" si="5"/>
        <v>-1.79531959483058</v>
      </c>
    </row>
    <row r="50" spans="1:35" ht="12" customHeight="1">
      <c r="A50" s="208" t="s">
        <v>20</v>
      </c>
      <c r="B50" s="177">
        <v>516.08333333333337</v>
      </c>
      <c r="C50" s="177">
        <v>565.33333333333337</v>
      </c>
      <c r="D50" s="177">
        <v>585.08333333333337</v>
      </c>
      <c r="E50" s="177">
        <v>621.16666666666663</v>
      </c>
      <c r="F50" s="177">
        <v>641.83333333333337</v>
      </c>
      <c r="G50" s="177">
        <v>621.41666666666663</v>
      </c>
      <c r="H50" s="177">
        <v>597.41666666666663</v>
      </c>
      <c r="I50" s="177">
        <v>598.08333333333337</v>
      </c>
      <c r="J50" s="177">
        <v>546.5</v>
      </c>
      <c r="K50" s="177">
        <v>519.58333333333337</v>
      </c>
      <c r="L50" s="177">
        <v>535</v>
      </c>
      <c r="M50" s="177">
        <v>601.25</v>
      </c>
      <c r="N50" s="177">
        <v>652.25</v>
      </c>
      <c r="O50" s="177">
        <v>658.75</v>
      </c>
      <c r="P50" s="177">
        <v>688.25</v>
      </c>
      <c r="Q50" s="177">
        <v>668.58333333333337</v>
      </c>
      <c r="R50" s="177">
        <v>623.33333333333337</v>
      </c>
      <c r="S50" s="177">
        <v>666</v>
      </c>
      <c r="T50" s="177">
        <v>722.58333333333337</v>
      </c>
      <c r="U50" s="177">
        <v>711.83333333333337</v>
      </c>
      <c r="V50" s="177">
        <v>711.33333333333337</v>
      </c>
      <c r="W50" s="177">
        <v>754.24999999999955</v>
      </c>
      <c r="X50" s="177">
        <v>789.41666666666663</v>
      </c>
      <c r="Y50" s="177">
        <v>752.08333333333303</v>
      </c>
      <c r="Z50" s="177">
        <v>706.41666666666663</v>
      </c>
      <c r="AA50" s="177">
        <v>667.91666666666742</v>
      </c>
      <c r="AB50" s="177">
        <v>652.08333735913038</v>
      </c>
      <c r="AC50" s="177">
        <v>678.24999999999977</v>
      </c>
      <c r="AD50" s="177">
        <v>696</v>
      </c>
      <c r="AE50" s="177">
        <v>687.66666666666742</v>
      </c>
      <c r="AF50" s="177">
        <v>687</v>
      </c>
      <c r="AG50" s="180">
        <f t="shared" si="3"/>
        <v>1.5411880832735103</v>
      </c>
      <c r="AH50" s="177">
        <f t="shared" si="4"/>
        <v>-0.66666666666742458</v>
      </c>
      <c r="AI50" s="206">
        <f t="shared" si="5"/>
        <v>-9.6946194861957657E-2</v>
      </c>
    </row>
    <row r="51" spans="1:35" ht="12" customHeight="1">
      <c r="A51" s="208" t="s">
        <v>40</v>
      </c>
      <c r="B51" s="177">
        <v>900.25</v>
      </c>
      <c r="C51" s="177">
        <v>968.91666666666663</v>
      </c>
      <c r="D51" s="177">
        <v>1076.1666666666667</v>
      </c>
      <c r="E51" s="177">
        <v>1080.25</v>
      </c>
      <c r="F51" s="177">
        <v>1095.5</v>
      </c>
      <c r="G51" s="177">
        <v>1064.75</v>
      </c>
      <c r="H51" s="177">
        <v>1021</v>
      </c>
      <c r="I51" s="177">
        <v>976.08333333333337</v>
      </c>
      <c r="J51" s="177">
        <v>902.33333333333337</v>
      </c>
      <c r="K51" s="177">
        <v>919.83333333333337</v>
      </c>
      <c r="L51" s="177">
        <v>982.75</v>
      </c>
      <c r="M51" s="177">
        <v>1074.5</v>
      </c>
      <c r="N51" s="177">
        <v>1169.9166666666667</v>
      </c>
      <c r="O51" s="177">
        <v>1245.6666666666667</v>
      </c>
      <c r="P51" s="177">
        <v>1313.6666666666667</v>
      </c>
      <c r="Q51" s="177">
        <v>1264.3333333333333</v>
      </c>
      <c r="R51" s="177">
        <v>1194.25</v>
      </c>
      <c r="S51" s="177">
        <v>1290.6666666666667</v>
      </c>
      <c r="T51" s="177">
        <v>1405.6666666666667</v>
      </c>
      <c r="U51" s="177">
        <v>1355.9166666666667</v>
      </c>
      <c r="V51" s="177">
        <v>1339.25</v>
      </c>
      <c r="W51" s="177">
        <v>1376.2500000000002</v>
      </c>
      <c r="X51" s="177">
        <v>1425.8333333333333</v>
      </c>
      <c r="Y51" s="177">
        <v>1387.75</v>
      </c>
      <c r="Z51" s="177">
        <v>1323.8333333333333</v>
      </c>
      <c r="AA51" s="177">
        <v>1288.3333333333308</v>
      </c>
      <c r="AB51" s="177">
        <v>1374.5000089108944</v>
      </c>
      <c r="AC51" s="177">
        <v>1394.4166666666663</v>
      </c>
      <c r="AD51" s="177">
        <v>1487</v>
      </c>
      <c r="AE51" s="177">
        <v>1508.4166666666663</v>
      </c>
      <c r="AF51" s="177">
        <v>1441</v>
      </c>
      <c r="AG51" s="180">
        <f t="shared" si="3"/>
        <v>3.2326812634601576</v>
      </c>
      <c r="AH51" s="177">
        <f t="shared" si="4"/>
        <v>-67.416666666666288</v>
      </c>
      <c r="AI51" s="206">
        <f t="shared" si="5"/>
        <v>-4.4693663333517204</v>
      </c>
    </row>
    <row r="52" spans="1:35" ht="12" customHeight="1">
      <c r="A52" s="208" t="s">
        <v>41</v>
      </c>
      <c r="B52" s="177">
        <v>553.08333333333337</v>
      </c>
      <c r="C52" s="177">
        <v>625.66666666666663</v>
      </c>
      <c r="D52" s="177">
        <v>707.75</v>
      </c>
      <c r="E52" s="177">
        <v>751.16666666666674</v>
      </c>
      <c r="F52" s="177">
        <v>750.41666666666663</v>
      </c>
      <c r="G52" s="177">
        <v>711.41666666666663</v>
      </c>
      <c r="H52" s="177">
        <v>654.66666666666663</v>
      </c>
      <c r="I52" s="177">
        <v>623.41666666666663</v>
      </c>
      <c r="J52" s="177">
        <v>567.08333333333337</v>
      </c>
      <c r="K52" s="177">
        <v>561.33333333333337</v>
      </c>
      <c r="L52" s="177">
        <v>593.91666666666663</v>
      </c>
      <c r="M52" s="177">
        <v>623.25</v>
      </c>
      <c r="N52" s="177">
        <v>744.16666666666663</v>
      </c>
      <c r="O52" s="177">
        <v>789.25</v>
      </c>
      <c r="P52" s="177">
        <v>790.41666666666663</v>
      </c>
      <c r="Q52" s="177">
        <v>753.75</v>
      </c>
      <c r="R52" s="177">
        <v>720.58333333333337</v>
      </c>
      <c r="S52" s="177">
        <v>775.66666666666663</v>
      </c>
      <c r="T52" s="177">
        <v>858.41666666666663</v>
      </c>
      <c r="U52" s="177">
        <v>859.08333333333337</v>
      </c>
      <c r="V52" s="177">
        <v>852.25</v>
      </c>
      <c r="W52" s="177">
        <v>841.08333333333576</v>
      </c>
      <c r="X52" s="177">
        <v>847.25</v>
      </c>
      <c r="Y52" s="177">
        <v>803.08333333333303</v>
      </c>
      <c r="Z52" s="177">
        <v>770.91666666666663</v>
      </c>
      <c r="AA52" s="177">
        <v>767.66666666666731</v>
      </c>
      <c r="AB52" s="177">
        <v>755.83333784341812</v>
      </c>
      <c r="AC52" s="177">
        <v>781.00000000000057</v>
      </c>
      <c r="AD52" s="177">
        <v>814</v>
      </c>
      <c r="AE52" s="177">
        <v>801.74999999999977</v>
      </c>
      <c r="AF52" s="177">
        <v>812</v>
      </c>
      <c r="AG52" s="180">
        <f t="shared" si="3"/>
        <v>1.8216080402010049</v>
      </c>
      <c r="AH52" s="177">
        <f t="shared" si="4"/>
        <v>10.250000000000227</v>
      </c>
      <c r="AI52" s="206">
        <f t="shared" si="5"/>
        <v>1.2784533832242317</v>
      </c>
    </row>
    <row r="53" spans="1:35" s="32" customFormat="1" ht="15" customHeight="1">
      <c r="A53" s="173" t="s">
        <v>21</v>
      </c>
      <c r="B53" s="179">
        <v>29118.75</v>
      </c>
      <c r="C53" s="179">
        <v>32436</v>
      </c>
      <c r="D53" s="179">
        <v>34715.599999999999</v>
      </c>
      <c r="E53" s="179">
        <v>36328</v>
      </c>
      <c r="F53" s="179">
        <v>37305.166666666664</v>
      </c>
      <c r="G53" s="179">
        <v>37847.666666666664</v>
      </c>
      <c r="H53" s="179">
        <v>38013.583333333328</v>
      </c>
      <c r="I53" s="179">
        <v>36424.25</v>
      </c>
      <c r="J53" s="179">
        <v>35356.75</v>
      </c>
      <c r="K53" s="179">
        <v>35076.083333333336</v>
      </c>
      <c r="L53" s="179">
        <v>37690.666666666657</v>
      </c>
      <c r="M53" s="179">
        <v>41050.25</v>
      </c>
      <c r="N53" s="179">
        <v>44044.416666666664</v>
      </c>
      <c r="O53" s="179">
        <v>45882.416666666664</v>
      </c>
      <c r="P53" s="179">
        <v>47735.666666666664</v>
      </c>
      <c r="Q53" s="179">
        <v>45875.666666666672</v>
      </c>
      <c r="R53" s="179">
        <v>44873.916666666664</v>
      </c>
      <c r="S53" s="179">
        <v>47427.416666666664</v>
      </c>
      <c r="T53" s="179">
        <v>50072.583333333336</v>
      </c>
      <c r="U53" s="179">
        <v>50213.333333333336</v>
      </c>
      <c r="V53" s="179">
        <v>50816.25</v>
      </c>
      <c r="W53" s="179">
        <v>51488.749999999884</v>
      </c>
      <c r="X53" s="179">
        <v>51984.916666666664</v>
      </c>
      <c r="Y53" s="179">
        <v>48617.333333333299</v>
      </c>
      <c r="Z53" s="179">
        <v>46365.833333333336</v>
      </c>
      <c r="AA53" s="179">
        <v>44367.666666666664</v>
      </c>
      <c r="AB53" s="179">
        <v>43188.333598256111</v>
      </c>
      <c r="AC53" s="179">
        <v>42440.41666666665</v>
      </c>
      <c r="AD53" s="179">
        <v>42047</v>
      </c>
      <c r="AE53" s="179">
        <v>42333.33333333335</v>
      </c>
      <c r="AF53" s="179">
        <v>41674</v>
      </c>
      <c r="AG53" s="207">
        <f t="shared" si="3"/>
        <v>93.489770279971282</v>
      </c>
      <c r="AH53" s="179">
        <f t="shared" si="4"/>
        <v>-659.33333333335031</v>
      </c>
      <c r="AI53" s="207">
        <f t="shared" si="5"/>
        <v>-1.5574803149606686</v>
      </c>
    </row>
    <row r="54" spans="1:35" s="32" customFormat="1" ht="9" customHeight="1">
      <c r="A54" s="77"/>
      <c r="B54" s="44"/>
      <c r="C54" s="44"/>
      <c r="D54" s="44"/>
      <c r="E54" s="44"/>
      <c r="F54" s="44"/>
      <c r="G54" s="44"/>
      <c r="H54" s="44"/>
      <c r="I54" s="44"/>
      <c r="J54" s="44"/>
      <c r="K54" s="44"/>
      <c r="L54" s="44"/>
      <c r="M54" s="44"/>
      <c r="N54" s="44"/>
      <c r="O54" s="44"/>
      <c r="P54" s="44"/>
      <c r="Q54" s="44"/>
      <c r="R54" s="44"/>
      <c r="S54" s="44"/>
      <c r="T54" s="44"/>
      <c r="U54" s="317"/>
      <c r="V54" s="317"/>
      <c r="W54" s="317"/>
      <c r="X54" s="317"/>
      <c r="Y54" s="317"/>
      <c r="Z54" s="317"/>
      <c r="AA54" s="317"/>
      <c r="AB54" s="317"/>
      <c r="AC54" s="317"/>
      <c r="AD54" s="317"/>
      <c r="AE54" s="317"/>
      <c r="AF54" s="317"/>
      <c r="AG54" s="33"/>
      <c r="AH54" s="44"/>
      <c r="AI54" s="33"/>
    </row>
    <row r="55" spans="1:35" s="76" customFormat="1" ht="9.6">
      <c r="A55" s="94" t="s">
        <v>158</v>
      </c>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row>
    <row r="56" spans="1:35" ht="4.5" customHeight="1"/>
    <row r="57" spans="1:35" ht="34.5" customHeight="1">
      <c r="A57" s="545" t="s">
        <v>8</v>
      </c>
      <c r="B57" s="543">
        <v>1992</v>
      </c>
      <c r="C57" s="543">
        <v>1993</v>
      </c>
      <c r="D57" s="543">
        <v>1994</v>
      </c>
      <c r="E57" s="543">
        <v>1995</v>
      </c>
      <c r="F57" s="543">
        <v>1996</v>
      </c>
      <c r="G57" s="543">
        <v>1997</v>
      </c>
      <c r="H57" s="543">
        <v>1998</v>
      </c>
      <c r="I57" s="543">
        <v>1999</v>
      </c>
      <c r="J57" s="543">
        <v>2000</v>
      </c>
      <c r="K57" s="543">
        <v>2001</v>
      </c>
      <c r="L57" s="543">
        <v>2002</v>
      </c>
      <c r="M57" s="543">
        <v>2003</v>
      </c>
      <c r="N57" s="543">
        <v>2004</v>
      </c>
      <c r="O57" s="543">
        <v>2005</v>
      </c>
      <c r="P57" s="543">
        <v>2006</v>
      </c>
      <c r="Q57" s="543">
        <v>2007</v>
      </c>
      <c r="R57" s="543">
        <v>2008</v>
      </c>
      <c r="S57" s="543">
        <v>2009</v>
      </c>
      <c r="T57" s="543">
        <v>2010</v>
      </c>
      <c r="U57" s="543">
        <v>2011</v>
      </c>
      <c r="V57" s="543">
        <v>2012</v>
      </c>
      <c r="W57" s="543">
        <v>2013</v>
      </c>
      <c r="X57" s="543">
        <v>2014</v>
      </c>
      <c r="Y57" s="543">
        <v>2015</v>
      </c>
      <c r="Z57" s="543">
        <v>2016</v>
      </c>
      <c r="AA57" s="543">
        <v>2017</v>
      </c>
      <c r="AB57" s="543">
        <v>2018</v>
      </c>
      <c r="AC57" s="543">
        <v>2019</v>
      </c>
      <c r="AD57" s="543">
        <v>2020</v>
      </c>
      <c r="AE57" s="543">
        <v>2021</v>
      </c>
      <c r="AF57" s="543">
        <v>2022</v>
      </c>
      <c r="AG57" s="541" t="s">
        <v>192</v>
      </c>
      <c r="AH57" s="539" t="s">
        <v>191</v>
      </c>
      <c r="AI57" s="540"/>
    </row>
    <row r="58" spans="1:35" ht="34.5" customHeight="1">
      <c r="A58" s="546"/>
      <c r="B58" s="544"/>
      <c r="C58" s="544"/>
      <c r="D58" s="544"/>
      <c r="E58" s="544"/>
      <c r="F58" s="544"/>
      <c r="G58" s="544"/>
      <c r="H58" s="544"/>
      <c r="I58" s="544"/>
      <c r="J58" s="544"/>
      <c r="K58" s="544"/>
      <c r="L58" s="544"/>
      <c r="M58" s="544"/>
      <c r="N58" s="544"/>
      <c r="O58" s="544"/>
      <c r="P58" s="544"/>
      <c r="Q58" s="544"/>
      <c r="R58" s="544"/>
      <c r="S58" s="544"/>
      <c r="T58" s="544"/>
      <c r="U58" s="544"/>
      <c r="V58" s="544"/>
      <c r="W58" s="544"/>
      <c r="X58" s="544"/>
      <c r="Y58" s="544"/>
      <c r="Z58" s="544"/>
      <c r="AA58" s="544"/>
      <c r="AB58" s="544"/>
      <c r="AC58" s="544"/>
      <c r="AD58" s="544"/>
      <c r="AE58" s="544"/>
      <c r="AF58" s="544"/>
      <c r="AG58" s="542"/>
      <c r="AH58" s="499" t="s">
        <v>114</v>
      </c>
      <c r="AI58" s="496" t="s">
        <v>27</v>
      </c>
    </row>
    <row r="59" spans="1:35" ht="12" customHeight="1">
      <c r="A59" s="208" t="s">
        <v>9</v>
      </c>
      <c r="B59" s="177">
        <v>6008.5</v>
      </c>
      <c r="C59" s="177">
        <v>6745.833333333333</v>
      </c>
      <c r="D59" s="177">
        <v>7354.833333333333</v>
      </c>
      <c r="E59" s="177">
        <v>7542.5</v>
      </c>
      <c r="F59" s="177">
        <v>7584.916666666667</v>
      </c>
      <c r="G59" s="177">
        <v>7798.833333333333</v>
      </c>
      <c r="H59" s="177">
        <v>7959.666666666667</v>
      </c>
      <c r="I59" s="177">
        <v>7578.166666666667</v>
      </c>
      <c r="J59" s="177">
        <v>7331.083333333333</v>
      </c>
      <c r="K59" s="177">
        <v>7483.666666666667</v>
      </c>
      <c r="L59" s="177">
        <v>8041.0833333333303</v>
      </c>
      <c r="M59" s="177">
        <v>8890.3333333333339</v>
      </c>
      <c r="N59" s="177">
        <v>9406.8333333333339</v>
      </c>
      <c r="O59" s="177">
        <v>9907.3333333333321</v>
      </c>
      <c r="P59" s="177">
        <v>10407.083333333334</v>
      </c>
      <c r="Q59" s="177">
        <v>10261.583333333334</v>
      </c>
      <c r="R59" s="177">
        <v>10154.75</v>
      </c>
      <c r="S59" s="177">
        <v>10978</v>
      </c>
      <c r="T59" s="177">
        <v>11869.416666666668</v>
      </c>
      <c r="U59" s="177">
        <v>11863.166666666668</v>
      </c>
      <c r="V59" s="177">
        <v>12073.416666666666</v>
      </c>
      <c r="W59" s="177">
        <v>12253.999999999896</v>
      </c>
      <c r="X59" s="177">
        <v>12346.5</v>
      </c>
      <c r="Y59" s="177">
        <v>11449.666666666701</v>
      </c>
      <c r="Z59" s="177">
        <v>10986.083333333332</v>
      </c>
      <c r="AA59" s="177">
        <v>10364.499999999993</v>
      </c>
      <c r="AB59" s="177">
        <v>9823.8333932384849</v>
      </c>
      <c r="AC59" s="177">
        <v>9524.24999999998</v>
      </c>
      <c r="AD59" s="177">
        <v>9381</v>
      </c>
      <c r="AE59" s="177">
        <v>9469.5833333333358</v>
      </c>
      <c r="AF59" s="177">
        <v>9561</v>
      </c>
      <c r="AG59" s="180">
        <f>AF59/AF$28*100</f>
        <v>21.448761665470208</v>
      </c>
      <c r="AH59" s="177">
        <f>AF59-AE59</f>
        <v>91.416666666664241</v>
      </c>
      <c r="AI59" s="206">
        <f>((AF59/AE59)-1)*100</f>
        <v>0.96537158445899607</v>
      </c>
    </row>
    <row r="60" spans="1:35" ht="12" customHeight="1">
      <c r="A60" s="208" t="s">
        <v>10</v>
      </c>
      <c r="B60" s="177">
        <v>1015.5833333333334</v>
      </c>
      <c r="C60" s="177">
        <v>1160.1666666666667</v>
      </c>
      <c r="D60" s="177">
        <v>1304.25</v>
      </c>
      <c r="E60" s="177">
        <v>1361.1666666666667</v>
      </c>
      <c r="F60" s="177">
        <v>1395</v>
      </c>
      <c r="G60" s="177">
        <v>1382.8333333333333</v>
      </c>
      <c r="H60" s="177">
        <v>1328.6666666666667</v>
      </c>
      <c r="I60" s="177">
        <v>1158.4166666666667</v>
      </c>
      <c r="J60" s="177">
        <v>1083.5833333333333</v>
      </c>
      <c r="K60" s="177">
        <v>1028.75</v>
      </c>
      <c r="L60" s="177">
        <v>1169</v>
      </c>
      <c r="M60" s="177">
        <v>1319.25</v>
      </c>
      <c r="N60" s="177">
        <v>1432.4166666666667</v>
      </c>
      <c r="O60" s="177">
        <v>1436.6666666666667</v>
      </c>
      <c r="P60" s="177">
        <v>1476.75</v>
      </c>
      <c r="Q60" s="177">
        <v>1418.75</v>
      </c>
      <c r="R60" s="177">
        <v>1462.5</v>
      </c>
      <c r="S60" s="177">
        <v>1618.9166666666667</v>
      </c>
      <c r="T60" s="177">
        <v>1722.1666666666665</v>
      </c>
      <c r="U60" s="177">
        <v>1682.1666666666667</v>
      </c>
      <c r="V60" s="177">
        <v>1705.6666666666667</v>
      </c>
      <c r="W60" s="177">
        <v>1726.8333333333385</v>
      </c>
      <c r="X60" s="177">
        <v>1763.5833333333333</v>
      </c>
      <c r="Y60" s="177">
        <v>1686.8333333333301</v>
      </c>
      <c r="Z60" s="177">
        <v>1618</v>
      </c>
      <c r="AA60" s="177">
        <v>1602.9166666666683</v>
      </c>
      <c r="AB60" s="177">
        <v>1516.8333446830511</v>
      </c>
      <c r="AC60" s="177">
        <v>1442.000000000003</v>
      </c>
      <c r="AD60" s="177">
        <v>1526</v>
      </c>
      <c r="AE60" s="177">
        <v>1536.2499999999991</v>
      </c>
      <c r="AF60" s="177">
        <v>1549</v>
      </c>
      <c r="AG60" s="180">
        <f t="shared" ref="AG60:AG78" si="6">AF60/AF$28*100</f>
        <v>3.4749641062455137</v>
      </c>
      <c r="AH60" s="177">
        <f t="shared" ref="AH60:AH78" si="7">AF60-AE60</f>
        <v>12.750000000000909</v>
      </c>
      <c r="AI60" s="206">
        <f t="shared" ref="AI60:AI78" si="8">((AF60/AE60)-1)*100</f>
        <v>0.82994304312455913</v>
      </c>
    </row>
    <row r="61" spans="1:35" ht="12" customHeight="1">
      <c r="A61" s="208" t="s">
        <v>23</v>
      </c>
      <c r="B61" s="177">
        <v>826</v>
      </c>
      <c r="C61" s="177">
        <v>931.91666666666663</v>
      </c>
      <c r="D61" s="177">
        <v>1004.4166666666666</v>
      </c>
      <c r="E61" s="177">
        <v>1059.25</v>
      </c>
      <c r="F61" s="177">
        <v>1110.25</v>
      </c>
      <c r="G61" s="177">
        <v>1113</v>
      </c>
      <c r="H61" s="177">
        <v>1085.0833333333333</v>
      </c>
      <c r="I61" s="177">
        <v>1026.6666666666667</v>
      </c>
      <c r="J61" s="177">
        <v>1032.25</v>
      </c>
      <c r="K61" s="177">
        <v>998.58333333333337</v>
      </c>
      <c r="L61" s="177">
        <v>1089.6666666666667</v>
      </c>
      <c r="M61" s="177">
        <v>1242.8333333333333</v>
      </c>
      <c r="N61" s="177">
        <v>1392.6666666666667</v>
      </c>
      <c r="O61" s="177">
        <v>1497.5833333333335</v>
      </c>
      <c r="P61" s="177">
        <v>1547.6666666666667</v>
      </c>
      <c r="Q61" s="177">
        <v>1531.9166666666667</v>
      </c>
      <c r="R61" s="177">
        <v>1538.3333333333333</v>
      </c>
      <c r="S61" s="177">
        <v>1709.5</v>
      </c>
      <c r="T61" s="177">
        <v>1868.75</v>
      </c>
      <c r="U61" s="177">
        <v>1865.9166666666665</v>
      </c>
      <c r="V61" s="177">
        <v>1899.5833333333333</v>
      </c>
      <c r="W61" s="177">
        <v>1997.4166666666711</v>
      </c>
      <c r="X61" s="177">
        <v>1954</v>
      </c>
      <c r="Y61" s="177">
        <v>1851.6666666666699</v>
      </c>
      <c r="Z61" s="177">
        <v>1844.9166666666665</v>
      </c>
      <c r="AA61" s="177">
        <v>1784.083333333333</v>
      </c>
      <c r="AB61" s="177">
        <v>1745.9166776612401</v>
      </c>
      <c r="AC61" s="177">
        <v>1667.7499999999982</v>
      </c>
      <c r="AD61" s="177">
        <v>1710</v>
      </c>
      <c r="AE61" s="177">
        <v>1683.583333333333</v>
      </c>
      <c r="AF61" s="177">
        <v>1629</v>
      </c>
      <c r="AG61" s="180">
        <f t="shared" si="6"/>
        <v>3.6544328786791098</v>
      </c>
      <c r="AH61" s="177">
        <f t="shared" si="7"/>
        <v>-54.58333333333303</v>
      </c>
      <c r="AI61" s="206">
        <f t="shared" si="8"/>
        <v>-3.2420927585011916</v>
      </c>
    </row>
    <row r="62" spans="1:35" ht="12" customHeight="1">
      <c r="A62" s="208" t="s">
        <v>11</v>
      </c>
      <c r="B62" s="177">
        <v>9730.5</v>
      </c>
      <c r="C62" s="177">
        <v>11143.5</v>
      </c>
      <c r="D62" s="177">
        <v>11663.5</v>
      </c>
      <c r="E62" s="177">
        <v>12356.583333333334</v>
      </c>
      <c r="F62" s="177">
        <v>12775.083333333334</v>
      </c>
      <c r="G62" s="177">
        <v>12964.916666666666</v>
      </c>
      <c r="H62" s="177">
        <v>12796.583333333334</v>
      </c>
      <c r="I62" s="177">
        <v>12196.75</v>
      </c>
      <c r="J62" s="177">
        <v>11643.833333333334</v>
      </c>
      <c r="K62" s="177">
        <v>11634.25</v>
      </c>
      <c r="L62" s="177">
        <v>12920.416666666666</v>
      </c>
      <c r="M62" s="177">
        <v>14064.75</v>
      </c>
      <c r="N62" s="177">
        <v>14674.166666666666</v>
      </c>
      <c r="O62" s="177">
        <v>15309.333333333332</v>
      </c>
      <c r="P62" s="177">
        <v>15643</v>
      </c>
      <c r="Q62" s="177">
        <v>15177</v>
      </c>
      <c r="R62" s="177">
        <v>14774.666666666668</v>
      </c>
      <c r="S62" s="177">
        <v>15769</v>
      </c>
      <c r="T62" s="177">
        <v>16947</v>
      </c>
      <c r="U62" s="177">
        <v>16941.666666666664</v>
      </c>
      <c r="V62" s="177">
        <v>17223.916666666668</v>
      </c>
      <c r="W62" s="177">
        <v>17459.499999999887</v>
      </c>
      <c r="X62" s="177">
        <v>17702.166666666668</v>
      </c>
      <c r="Y62" s="177">
        <v>16713</v>
      </c>
      <c r="Z62" s="177">
        <v>15922.916666666666</v>
      </c>
      <c r="AA62" s="177">
        <v>15179.500000000005</v>
      </c>
      <c r="AB62" s="177">
        <v>14848.333418749273</v>
      </c>
      <c r="AC62" s="177">
        <v>14647.500000000002</v>
      </c>
      <c r="AD62" s="177">
        <v>15035</v>
      </c>
      <c r="AE62" s="177">
        <v>14668.000000000005</v>
      </c>
      <c r="AF62" s="177">
        <v>14510</v>
      </c>
      <c r="AG62" s="180">
        <f t="shared" si="6"/>
        <v>32.551148600143577</v>
      </c>
      <c r="AH62" s="177">
        <f t="shared" si="7"/>
        <v>-158.00000000000546</v>
      </c>
      <c r="AI62" s="206">
        <f t="shared" si="8"/>
        <v>-1.0771748022907368</v>
      </c>
    </row>
    <row r="63" spans="1:35" ht="12" customHeight="1">
      <c r="A63" s="208" t="s">
        <v>12</v>
      </c>
      <c r="B63" s="177">
        <v>2357.1666666666665</v>
      </c>
      <c r="C63" s="177">
        <v>2651.8333333333335</v>
      </c>
      <c r="D63" s="177">
        <v>2897.8333333333335</v>
      </c>
      <c r="E63" s="177">
        <v>3063.333333333333</v>
      </c>
      <c r="F63" s="177">
        <v>3182.3333333333335</v>
      </c>
      <c r="G63" s="177">
        <v>3233.9166666666665</v>
      </c>
      <c r="H63" s="177">
        <v>3219.6666666666665</v>
      </c>
      <c r="I63" s="177">
        <v>2988.75</v>
      </c>
      <c r="J63" s="177">
        <v>2843.25</v>
      </c>
      <c r="K63" s="177">
        <v>2839.0833333333335</v>
      </c>
      <c r="L63" s="177">
        <v>3116.5833333333335</v>
      </c>
      <c r="M63" s="177">
        <v>3160</v>
      </c>
      <c r="N63" s="177">
        <v>3419.4166666666665</v>
      </c>
      <c r="O63" s="177">
        <v>3480.416666666667</v>
      </c>
      <c r="P63" s="177">
        <v>3570.1666666666665</v>
      </c>
      <c r="Q63" s="177">
        <v>3387.75</v>
      </c>
      <c r="R63" s="177">
        <v>3284</v>
      </c>
      <c r="S63" s="177">
        <v>3544.583333333333</v>
      </c>
      <c r="T63" s="177">
        <v>3864.166666666667</v>
      </c>
      <c r="U63" s="177">
        <v>3933.75</v>
      </c>
      <c r="V63" s="177">
        <v>3931.3333333333335</v>
      </c>
      <c r="W63" s="177">
        <v>3930.4166666666415</v>
      </c>
      <c r="X63" s="177">
        <v>3959.5</v>
      </c>
      <c r="Y63" s="177">
        <v>3643.8333333333298</v>
      </c>
      <c r="Z63" s="177">
        <v>3391.75</v>
      </c>
      <c r="AA63" s="177">
        <v>3246.25</v>
      </c>
      <c r="AB63" s="177">
        <v>3161.7500240579247</v>
      </c>
      <c r="AC63" s="177">
        <v>3032.1666666666592</v>
      </c>
      <c r="AD63" s="177">
        <v>3067</v>
      </c>
      <c r="AE63" s="177">
        <v>3026.1666666666665</v>
      </c>
      <c r="AF63" s="177">
        <v>2982</v>
      </c>
      <c r="AG63" s="180">
        <f t="shared" si="6"/>
        <v>6.6896984924623117</v>
      </c>
      <c r="AH63" s="177">
        <f t="shared" si="7"/>
        <v>-44.166666666666515</v>
      </c>
      <c r="AI63" s="206">
        <f t="shared" si="8"/>
        <v>-1.4594922068623672</v>
      </c>
    </row>
    <row r="64" spans="1:35" ht="12" customHeight="1">
      <c r="A64" s="208" t="s">
        <v>13</v>
      </c>
      <c r="B64" s="177">
        <v>1349.3333333333333</v>
      </c>
      <c r="C64" s="177">
        <v>1579.6666666666667</v>
      </c>
      <c r="D64" s="177">
        <v>1720.25</v>
      </c>
      <c r="E64" s="177">
        <v>1779.9166666666667</v>
      </c>
      <c r="F64" s="177">
        <v>1809.75</v>
      </c>
      <c r="G64" s="177">
        <v>1808.3333333333333</v>
      </c>
      <c r="H64" s="177">
        <v>1788.3333333333333</v>
      </c>
      <c r="I64" s="177">
        <v>1703.25</v>
      </c>
      <c r="J64" s="177">
        <v>1642.4166666666667</v>
      </c>
      <c r="K64" s="177">
        <v>1652.4166666666667</v>
      </c>
      <c r="L64" s="177">
        <v>1844</v>
      </c>
      <c r="M64" s="177">
        <v>1967.25</v>
      </c>
      <c r="N64" s="177">
        <v>2239.5</v>
      </c>
      <c r="O64" s="177">
        <v>2358.8333333333335</v>
      </c>
      <c r="P64" s="177">
        <v>2549.5</v>
      </c>
      <c r="Q64" s="177">
        <v>2489</v>
      </c>
      <c r="R64" s="177">
        <v>2486.916666666667</v>
      </c>
      <c r="S64" s="177">
        <v>2890.333333333333</v>
      </c>
      <c r="T64" s="177">
        <v>3061</v>
      </c>
      <c r="U64" s="177">
        <v>3055.0833333333335</v>
      </c>
      <c r="V64" s="177">
        <v>3114.1666666666665</v>
      </c>
      <c r="W64" s="177">
        <v>3152.3333333333226</v>
      </c>
      <c r="X64" s="177">
        <v>3198.75</v>
      </c>
      <c r="Y64" s="177">
        <v>3058.4166666666702</v>
      </c>
      <c r="Z64" s="177">
        <v>2906.666666666667</v>
      </c>
      <c r="AA64" s="177">
        <v>2805.4166666666692</v>
      </c>
      <c r="AB64" s="177">
        <v>2822.9166852906346</v>
      </c>
      <c r="AC64" s="177">
        <v>2768.2499999999945</v>
      </c>
      <c r="AD64" s="177">
        <v>2751</v>
      </c>
      <c r="AE64" s="177">
        <v>2761.4166666666661</v>
      </c>
      <c r="AF64" s="177">
        <v>2724</v>
      </c>
      <c r="AG64" s="180">
        <f t="shared" si="6"/>
        <v>6.1109117013639631</v>
      </c>
      <c r="AH64" s="177">
        <f t="shared" si="7"/>
        <v>-37.41666666666606</v>
      </c>
      <c r="AI64" s="206">
        <f t="shared" si="8"/>
        <v>-1.3549808371306815</v>
      </c>
    </row>
    <row r="65" spans="1:35" ht="12" customHeight="1">
      <c r="A65" s="208" t="s">
        <v>14</v>
      </c>
      <c r="B65" s="177">
        <v>2918.25</v>
      </c>
      <c r="C65" s="177">
        <v>3348.25</v>
      </c>
      <c r="D65" s="177">
        <v>3798.9166666666665</v>
      </c>
      <c r="E65" s="177">
        <v>3909.25</v>
      </c>
      <c r="F65" s="177">
        <v>4034.6666666666665</v>
      </c>
      <c r="G65" s="177">
        <v>4011.1666666666665</v>
      </c>
      <c r="H65" s="177">
        <v>3956.75</v>
      </c>
      <c r="I65" s="177">
        <v>3837.8333333333335</v>
      </c>
      <c r="J65" s="177">
        <v>3572.6666666666665</v>
      </c>
      <c r="K65" s="177">
        <v>3520.75</v>
      </c>
      <c r="L65" s="177">
        <v>3912.8333333333335</v>
      </c>
      <c r="M65" s="177">
        <v>4224.666666666667</v>
      </c>
      <c r="N65" s="177">
        <v>4413.833333333333</v>
      </c>
      <c r="O65" s="177">
        <v>4654.583333333333</v>
      </c>
      <c r="P65" s="177">
        <v>4714.083333333333</v>
      </c>
      <c r="Q65" s="177">
        <v>4612.583333333333</v>
      </c>
      <c r="R65" s="177">
        <v>4563.3333333333339</v>
      </c>
      <c r="S65" s="177">
        <v>4887.0833333333339</v>
      </c>
      <c r="T65" s="177">
        <v>5356.583333333333</v>
      </c>
      <c r="U65" s="177">
        <v>5495.25</v>
      </c>
      <c r="V65" s="177">
        <v>5714.083333333333</v>
      </c>
      <c r="W65" s="177">
        <v>5773.6666666666897</v>
      </c>
      <c r="X65" s="177">
        <v>5732</v>
      </c>
      <c r="Y65" s="177">
        <v>5302.25</v>
      </c>
      <c r="Z65" s="177">
        <v>4996.5</v>
      </c>
      <c r="AA65" s="177">
        <v>4842.0833333333494</v>
      </c>
      <c r="AB65" s="177">
        <v>4718.7500305846334</v>
      </c>
      <c r="AC65" s="177">
        <v>4621.5000000000082</v>
      </c>
      <c r="AD65" s="177">
        <v>4647</v>
      </c>
      <c r="AE65" s="177">
        <v>4543.3333333333321</v>
      </c>
      <c r="AF65" s="177">
        <v>4615</v>
      </c>
      <c r="AG65" s="180">
        <f t="shared" si="6"/>
        <v>10.353104809763101</v>
      </c>
      <c r="AH65" s="177">
        <f t="shared" si="7"/>
        <v>71.666666666667879</v>
      </c>
      <c r="AI65" s="206">
        <f t="shared" si="8"/>
        <v>1.577402787967741</v>
      </c>
    </row>
    <row r="66" spans="1:35" ht="12" customHeight="1">
      <c r="A66" s="208" t="s">
        <v>15</v>
      </c>
      <c r="B66" s="177">
        <v>900.33333333333337</v>
      </c>
      <c r="C66" s="177">
        <v>1028.5833333333333</v>
      </c>
      <c r="D66" s="177">
        <v>1169.6666666666667</v>
      </c>
      <c r="E66" s="177">
        <v>1146.25</v>
      </c>
      <c r="F66" s="177">
        <v>1145.5833333333333</v>
      </c>
      <c r="G66" s="177">
        <v>1151.25</v>
      </c>
      <c r="H66" s="177">
        <v>1150</v>
      </c>
      <c r="I66" s="177">
        <v>1125.3333333333333</v>
      </c>
      <c r="J66" s="177">
        <v>1111.6666666666667</v>
      </c>
      <c r="K66" s="177">
        <v>1066.4166666666667</v>
      </c>
      <c r="L66" s="177">
        <v>1110.8333333333333</v>
      </c>
      <c r="M66" s="177">
        <v>1233.5833333333333</v>
      </c>
      <c r="N66" s="177">
        <v>1443.4166666666667</v>
      </c>
      <c r="O66" s="177">
        <v>1534.0833333333333</v>
      </c>
      <c r="P66" s="177">
        <v>1638.8333333333333</v>
      </c>
      <c r="Q66" s="177">
        <v>1614.0833333333333</v>
      </c>
      <c r="R66" s="177">
        <v>1594.8333333333335</v>
      </c>
      <c r="S66" s="177">
        <v>1729.5</v>
      </c>
      <c r="T66" s="177">
        <v>1919.5833333333333</v>
      </c>
      <c r="U66" s="177">
        <v>1950.5</v>
      </c>
      <c r="V66" s="177">
        <v>1996.4166666666667</v>
      </c>
      <c r="W66" s="177">
        <v>2042.0833333333378</v>
      </c>
      <c r="X66" s="177">
        <v>2041.6666666666667</v>
      </c>
      <c r="Y66" s="177">
        <v>1865.3333333333301</v>
      </c>
      <c r="Z66" s="177">
        <v>1757.3333333333335</v>
      </c>
      <c r="AA66" s="177">
        <v>1730.6666666666661</v>
      </c>
      <c r="AB66" s="177">
        <v>1659.8333433568478</v>
      </c>
      <c r="AC66" s="177">
        <v>1643.2499999999984</v>
      </c>
      <c r="AD66" s="177">
        <v>1716</v>
      </c>
      <c r="AE66" s="177">
        <v>1654.9166666666683</v>
      </c>
      <c r="AF66" s="177">
        <v>1566</v>
      </c>
      <c r="AG66" s="180">
        <f t="shared" si="6"/>
        <v>3.5131012203876524</v>
      </c>
      <c r="AH66" s="177">
        <f t="shared" si="7"/>
        <v>-88.916666666668334</v>
      </c>
      <c r="AI66" s="206">
        <f t="shared" si="8"/>
        <v>-5.372878795508429</v>
      </c>
    </row>
    <row r="67" spans="1:35" ht="12" customHeight="1">
      <c r="A67" s="208" t="s">
        <v>5</v>
      </c>
      <c r="B67" s="177">
        <v>4429.166666666667</v>
      </c>
      <c r="C67" s="177">
        <v>5211.083333333333</v>
      </c>
      <c r="D67" s="177">
        <v>5562.5</v>
      </c>
      <c r="E67" s="177">
        <v>5568.4166666666661</v>
      </c>
      <c r="F67" s="177">
        <v>5630.583333333333</v>
      </c>
      <c r="G67" s="177">
        <v>5700.916666666667</v>
      </c>
      <c r="H67" s="177">
        <v>5625.25</v>
      </c>
      <c r="I67" s="177">
        <v>5087.75</v>
      </c>
      <c r="J67" s="177">
        <v>4749.583333333333</v>
      </c>
      <c r="K67" s="177">
        <v>4859.833333333333</v>
      </c>
      <c r="L67" s="177">
        <v>5235.5</v>
      </c>
      <c r="M67" s="177">
        <v>5764.25</v>
      </c>
      <c r="N67" s="177">
        <v>6421</v>
      </c>
      <c r="O67" s="177">
        <v>6623.8333333333339</v>
      </c>
      <c r="P67" s="177">
        <v>7045</v>
      </c>
      <c r="Q67" s="177">
        <v>6674.166666666667</v>
      </c>
      <c r="R67" s="177">
        <v>6523.6666666666661</v>
      </c>
      <c r="S67" s="177">
        <v>7140.5</v>
      </c>
      <c r="T67" s="177">
        <v>7593.25</v>
      </c>
      <c r="U67" s="177">
        <v>7649.1666666666661</v>
      </c>
      <c r="V67" s="177">
        <v>7738.75</v>
      </c>
      <c r="W67" s="177">
        <v>7896.9166666667224</v>
      </c>
      <c r="X67" s="177">
        <v>7909.25</v>
      </c>
      <c r="Y67" s="177">
        <v>7339.3333333333303</v>
      </c>
      <c r="Z67" s="177">
        <v>6857.8333333333339</v>
      </c>
      <c r="AA67" s="177">
        <v>6546.8333333333194</v>
      </c>
      <c r="AB67" s="177">
        <v>6310.2500429525971</v>
      </c>
      <c r="AC67" s="177">
        <v>6154.8333333333321</v>
      </c>
      <c r="AD67" s="177">
        <v>6358</v>
      </c>
      <c r="AE67" s="177">
        <v>6003.1666666666715</v>
      </c>
      <c r="AF67" s="177">
        <v>5939</v>
      </c>
      <c r="AG67" s="180">
        <f t="shared" si="6"/>
        <v>13.323312993539124</v>
      </c>
      <c r="AH67" s="177">
        <f t="shared" si="7"/>
        <v>-64.166666666671517</v>
      </c>
      <c r="AI67" s="206">
        <f t="shared" si="8"/>
        <v>-1.0688803131681301</v>
      </c>
    </row>
    <row r="68" spans="1:35" ht="12" customHeight="1">
      <c r="A68" s="208" t="s">
        <v>16</v>
      </c>
      <c r="B68" s="177">
        <v>2098.5833333333335</v>
      </c>
      <c r="C68" s="177">
        <v>2339</v>
      </c>
      <c r="D68" s="177">
        <v>2549.25</v>
      </c>
      <c r="E68" s="177">
        <v>2673.583333333333</v>
      </c>
      <c r="F68" s="177">
        <v>2697.8333333333335</v>
      </c>
      <c r="G68" s="177">
        <v>2751.5</v>
      </c>
      <c r="H68" s="177">
        <v>2616.1666666666665</v>
      </c>
      <c r="I68" s="177">
        <v>2423.3333333333335</v>
      </c>
      <c r="J68" s="177">
        <v>2363.6666666666665</v>
      </c>
      <c r="K68" s="177">
        <v>2384.5833333333335</v>
      </c>
      <c r="L68" s="177">
        <v>2656.6666666666665</v>
      </c>
      <c r="M68" s="177">
        <v>2870.0833333333335</v>
      </c>
      <c r="N68" s="177">
        <v>3316.8333333333335</v>
      </c>
      <c r="O68" s="177">
        <v>3541.666666666667</v>
      </c>
      <c r="P68" s="177">
        <v>3759.6666666666665</v>
      </c>
      <c r="Q68" s="177">
        <v>3636.0833333333335</v>
      </c>
      <c r="R68" s="177">
        <v>3604.25</v>
      </c>
      <c r="S68" s="177">
        <v>3965.25</v>
      </c>
      <c r="T68" s="177">
        <v>4269.916666666667</v>
      </c>
      <c r="U68" s="177">
        <v>4307.8333333333339</v>
      </c>
      <c r="V68" s="177">
        <v>4291.166666666667</v>
      </c>
      <c r="W68" s="177">
        <v>4430.4166666666606</v>
      </c>
      <c r="X68" s="177">
        <v>4439</v>
      </c>
      <c r="Y68" s="177">
        <v>4191.5833333333303</v>
      </c>
      <c r="Z68" s="177">
        <v>4022.75</v>
      </c>
      <c r="AA68" s="177">
        <v>3867.2500000000036</v>
      </c>
      <c r="AB68" s="177">
        <v>3733.083356641233</v>
      </c>
      <c r="AC68" s="177">
        <v>3649.3333333333348</v>
      </c>
      <c r="AD68" s="177">
        <v>3717</v>
      </c>
      <c r="AE68" s="177">
        <v>3645.9166666666674</v>
      </c>
      <c r="AF68" s="177">
        <v>3572</v>
      </c>
      <c r="AG68" s="180">
        <f t="shared" si="6"/>
        <v>8.0132806891600872</v>
      </c>
      <c r="AH68" s="177">
        <f t="shared" si="7"/>
        <v>-73.916666666667425</v>
      </c>
      <c r="AI68" s="206">
        <f t="shared" si="8"/>
        <v>-2.0273822312633083</v>
      </c>
    </row>
    <row r="69" spans="1:35" ht="12" customHeight="1">
      <c r="A69" s="208" t="s">
        <v>17</v>
      </c>
      <c r="B69" s="177">
        <v>1024</v>
      </c>
      <c r="C69" s="177">
        <v>1217.9166666666667</v>
      </c>
      <c r="D69" s="177">
        <v>1324.0833333333333</v>
      </c>
      <c r="E69" s="177">
        <v>1467.25</v>
      </c>
      <c r="F69" s="177">
        <v>1498.5</v>
      </c>
      <c r="G69" s="177">
        <v>1517.5</v>
      </c>
      <c r="H69" s="177">
        <v>1465.9166666666667</v>
      </c>
      <c r="I69" s="177">
        <v>1446.6666666666667</v>
      </c>
      <c r="J69" s="177">
        <v>1411.5833333333333</v>
      </c>
      <c r="K69" s="177">
        <v>1410.1666666666667</v>
      </c>
      <c r="L69" s="177">
        <v>1616.4166666666667</v>
      </c>
      <c r="M69" s="177">
        <v>1787.75</v>
      </c>
      <c r="N69" s="177">
        <v>1933.6666666666667</v>
      </c>
      <c r="O69" s="177">
        <v>2080.083333333333</v>
      </c>
      <c r="P69" s="177">
        <v>2143.0833333333335</v>
      </c>
      <c r="Q69" s="177">
        <v>2055.4166666666665</v>
      </c>
      <c r="R69" s="177">
        <v>2026.9166666666665</v>
      </c>
      <c r="S69" s="177">
        <v>2142.25</v>
      </c>
      <c r="T69" s="177">
        <v>2242.75</v>
      </c>
      <c r="U69" s="177">
        <v>2196</v>
      </c>
      <c r="V69" s="177">
        <v>2202.5</v>
      </c>
      <c r="W69" s="177">
        <v>2255.5833333333358</v>
      </c>
      <c r="X69" s="177">
        <v>2268</v>
      </c>
      <c r="Y69" s="177">
        <v>2108.1666666666702</v>
      </c>
      <c r="Z69" s="177">
        <v>1989.0833333333335</v>
      </c>
      <c r="AA69" s="177">
        <v>1845.250000000002</v>
      </c>
      <c r="AB69" s="177">
        <v>1741.5000117048621</v>
      </c>
      <c r="AC69" s="177">
        <v>1662.5833333333305</v>
      </c>
      <c r="AD69" s="177">
        <v>1683</v>
      </c>
      <c r="AE69" s="177">
        <v>1610.333333333333</v>
      </c>
      <c r="AF69" s="177">
        <v>1642</v>
      </c>
      <c r="AG69" s="180">
        <f t="shared" si="6"/>
        <v>3.683596554199569</v>
      </c>
      <c r="AH69" s="177">
        <f t="shared" si="7"/>
        <v>31.66666666666697</v>
      </c>
      <c r="AI69" s="206">
        <f t="shared" si="8"/>
        <v>1.966466570068337</v>
      </c>
    </row>
    <row r="70" spans="1:35" ht="12" customHeight="1">
      <c r="A70" s="208" t="s">
        <v>24</v>
      </c>
      <c r="B70" s="177">
        <v>5177.666666666667</v>
      </c>
      <c r="C70" s="177">
        <v>6016.583333333333</v>
      </c>
      <c r="D70" s="177">
        <v>6560.25</v>
      </c>
      <c r="E70" s="177">
        <v>7047.333333333333</v>
      </c>
      <c r="F70" s="177">
        <v>7288.666666666667</v>
      </c>
      <c r="G70" s="177">
        <v>7480.666666666667</v>
      </c>
      <c r="H70" s="177">
        <v>7595.25</v>
      </c>
      <c r="I70" s="177">
        <v>7265.833333333333</v>
      </c>
      <c r="J70" s="177">
        <v>7187.833333333333</v>
      </c>
      <c r="K70" s="177">
        <v>7471.833333333333</v>
      </c>
      <c r="L70" s="177">
        <v>8292.8333333333339</v>
      </c>
      <c r="M70" s="177">
        <v>9032.75</v>
      </c>
      <c r="N70" s="177">
        <v>9444.75</v>
      </c>
      <c r="O70" s="177">
        <v>9932.4166666666679</v>
      </c>
      <c r="P70" s="177">
        <v>10120.666666666666</v>
      </c>
      <c r="Q70" s="177">
        <v>9862.25</v>
      </c>
      <c r="R70" s="177">
        <v>9881.5833333333321</v>
      </c>
      <c r="S70" s="177">
        <v>10655.166666666668</v>
      </c>
      <c r="T70" s="177">
        <v>11293.333333333334</v>
      </c>
      <c r="U70" s="177">
        <v>11415.833333333332</v>
      </c>
      <c r="V70" s="177">
        <v>11402.5</v>
      </c>
      <c r="W70" s="177">
        <v>11321.249999999967</v>
      </c>
      <c r="X70" s="177">
        <v>11424.333333333334</v>
      </c>
      <c r="Y70" s="177">
        <v>10666.416666666701</v>
      </c>
      <c r="Z70" s="177">
        <v>10054.416666666668</v>
      </c>
      <c r="AA70" s="177">
        <v>9499.3333333333467</v>
      </c>
      <c r="AB70" s="177">
        <v>9223.6667226776481</v>
      </c>
      <c r="AC70" s="177">
        <v>8929.9166666666606</v>
      </c>
      <c r="AD70" s="177">
        <v>8800</v>
      </c>
      <c r="AE70" s="177">
        <v>8627.5833333333358</v>
      </c>
      <c r="AF70" s="177">
        <v>8588</v>
      </c>
      <c r="AG70" s="180">
        <f t="shared" si="6"/>
        <v>19.265972720746589</v>
      </c>
      <c r="AH70" s="177">
        <f t="shared" si="7"/>
        <v>-39.583333333335759</v>
      </c>
      <c r="AI70" s="206">
        <f t="shared" si="8"/>
        <v>-0.45879977977613118</v>
      </c>
    </row>
    <row r="71" spans="1:35" ht="12" customHeight="1">
      <c r="A71" s="208" t="s">
        <v>28</v>
      </c>
      <c r="B71" s="177">
        <v>3737.5833333333335</v>
      </c>
      <c r="C71" s="177">
        <v>4390</v>
      </c>
      <c r="D71" s="177">
        <v>4766.666666666667</v>
      </c>
      <c r="E71" s="177">
        <v>4908.75</v>
      </c>
      <c r="F71" s="177">
        <v>4944.916666666667</v>
      </c>
      <c r="G71" s="177">
        <v>5129</v>
      </c>
      <c r="H71" s="177">
        <v>5186.416666666667</v>
      </c>
      <c r="I71" s="177">
        <v>4918.416666666667</v>
      </c>
      <c r="J71" s="177">
        <v>4596.916666666667</v>
      </c>
      <c r="K71" s="177">
        <v>4591.916666666667</v>
      </c>
      <c r="L71" s="177">
        <v>4902.833333333333</v>
      </c>
      <c r="M71" s="177">
        <v>5332</v>
      </c>
      <c r="N71" s="177">
        <v>5597.083333333333</v>
      </c>
      <c r="O71" s="177">
        <v>5742.5</v>
      </c>
      <c r="P71" s="177">
        <v>5846.416666666667</v>
      </c>
      <c r="Q71" s="177">
        <v>5519</v>
      </c>
      <c r="R71" s="177">
        <v>5440.3333333333339</v>
      </c>
      <c r="S71" s="177">
        <v>5759.916666666667</v>
      </c>
      <c r="T71" s="177">
        <v>6080.916666666667</v>
      </c>
      <c r="U71" s="177">
        <v>6180</v>
      </c>
      <c r="V71" s="177">
        <v>6231.083333333333</v>
      </c>
      <c r="W71" s="177">
        <v>6295.0833333333576</v>
      </c>
      <c r="X71" s="177">
        <v>6218</v>
      </c>
      <c r="Y71" s="177">
        <v>5788.1666666666697</v>
      </c>
      <c r="Z71" s="177">
        <v>5435.666666666667</v>
      </c>
      <c r="AA71" s="177">
        <v>5131.75000000001</v>
      </c>
      <c r="AB71" s="177">
        <v>4908.0833648443222</v>
      </c>
      <c r="AC71" s="177">
        <v>4772.4166666666688</v>
      </c>
      <c r="AD71" s="177">
        <v>4801</v>
      </c>
      <c r="AE71" s="177">
        <v>4644.6666666666679</v>
      </c>
      <c r="AF71" s="177">
        <v>4581</v>
      </c>
      <c r="AG71" s="180">
        <f t="shared" si="6"/>
        <v>10.276830581478823</v>
      </c>
      <c r="AH71" s="177">
        <f t="shared" si="7"/>
        <v>-63.666666666667879</v>
      </c>
      <c r="AI71" s="206">
        <f t="shared" si="8"/>
        <v>-1.3707478111095406</v>
      </c>
    </row>
    <row r="72" spans="1:35" ht="12" customHeight="1">
      <c r="A72" s="208" t="s">
        <v>42</v>
      </c>
      <c r="B72" s="177">
        <v>2011.3333333333333</v>
      </c>
      <c r="C72" s="177">
        <v>2322.25</v>
      </c>
      <c r="D72" s="177">
        <v>2409.9166666666665</v>
      </c>
      <c r="E72" s="177">
        <v>2603.6666666666665</v>
      </c>
      <c r="F72" s="177">
        <v>2811.6666666666665</v>
      </c>
      <c r="G72" s="177">
        <v>2930.25</v>
      </c>
      <c r="H72" s="177">
        <v>3103.3333333333335</v>
      </c>
      <c r="I72" s="177">
        <v>2969.1666666666665</v>
      </c>
      <c r="J72" s="177">
        <v>2891.6666666666665</v>
      </c>
      <c r="K72" s="177">
        <v>2976.5</v>
      </c>
      <c r="L72" s="177">
        <v>3315.25</v>
      </c>
      <c r="M72" s="177">
        <v>3337.1666666666665</v>
      </c>
      <c r="N72" s="177">
        <v>3600.9166666666665</v>
      </c>
      <c r="O72" s="177">
        <v>3761.25</v>
      </c>
      <c r="P72" s="177">
        <v>3688.5833333333335</v>
      </c>
      <c r="Q72" s="177">
        <v>3463.0833333333335</v>
      </c>
      <c r="R72" s="177">
        <v>3353.5</v>
      </c>
      <c r="S72" s="177">
        <v>3638.3333333333335</v>
      </c>
      <c r="T72" s="177">
        <v>3942.583333333333</v>
      </c>
      <c r="U72" s="177">
        <v>3958.333333333333</v>
      </c>
      <c r="V72" s="177">
        <v>3939.9166666666665</v>
      </c>
      <c r="W72" s="177">
        <v>3886.3333333333212</v>
      </c>
      <c r="X72" s="177">
        <v>3892.6666666666665</v>
      </c>
      <c r="Y72" s="177">
        <v>3655.5</v>
      </c>
      <c r="Z72" s="177">
        <v>3354</v>
      </c>
      <c r="AA72" s="177">
        <v>3094.4166666666679</v>
      </c>
      <c r="AB72" s="177">
        <v>2982.5833516642451</v>
      </c>
      <c r="AC72" s="177">
        <v>2848.1666666666661</v>
      </c>
      <c r="AD72" s="177">
        <v>2751</v>
      </c>
      <c r="AE72" s="177">
        <v>2661.916666666667</v>
      </c>
      <c r="AF72" s="177">
        <v>2640</v>
      </c>
      <c r="AG72" s="180">
        <f t="shared" si="6"/>
        <v>5.9224694903086865</v>
      </c>
      <c r="AH72" s="177">
        <f t="shared" si="7"/>
        <v>-21.91666666666697</v>
      </c>
      <c r="AI72" s="206">
        <f t="shared" si="8"/>
        <v>-0.82334157718436662</v>
      </c>
    </row>
    <row r="73" spans="1:35" ht="12" customHeight="1">
      <c r="A73" s="208" t="s">
        <v>18</v>
      </c>
      <c r="B73" s="177">
        <v>7561.916666666667</v>
      </c>
      <c r="C73" s="177">
        <v>8733.9166666666661</v>
      </c>
      <c r="D73" s="177">
        <v>9645.9166666666661</v>
      </c>
      <c r="E73" s="177">
        <v>10147.083333333334</v>
      </c>
      <c r="F73" s="177">
        <v>10344.416666666666</v>
      </c>
      <c r="G73" s="177">
        <v>10553.583333333334</v>
      </c>
      <c r="H73" s="177">
        <v>10760.5</v>
      </c>
      <c r="I73" s="177">
        <v>10301.833333333334</v>
      </c>
      <c r="J73" s="177">
        <v>10076</v>
      </c>
      <c r="K73" s="177">
        <v>10252.166666666666</v>
      </c>
      <c r="L73" s="177">
        <v>11151.333333333334</v>
      </c>
      <c r="M73" s="177">
        <v>12128.166666666666</v>
      </c>
      <c r="N73" s="177">
        <v>12966.083333333334</v>
      </c>
      <c r="O73" s="177">
        <v>13294.5</v>
      </c>
      <c r="P73" s="177">
        <v>13564.666666666666</v>
      </c>
      <c r="Q73" s="177">
        <v>13012.75</v>
      </c>
      <c r="R73" s="177">
        <v>12750.583333333332</v>
      </c>
      <c r="S73" s="177">
        <v>13560.583333333332</v>
      </c>
      <c r="T73" s="177">
        <v>14291.833333333334</v>
      </c>
      <c r="U73" s="177">
        <v>14104.083333333334</v>
      </c>
      <c r="V73" s="177">
        <v>14314.25</v>
      </c>
      <c r="W73" s="177">
        <v>14672.749999999865</v>
      </c>
      <c r="X73" s="177">
        <v>14844.75</v>
      </c>
      <c r="Y73" s="177">
        <v>13760.166666666701</v>
      </c>
      <c r="Z73" s="177">
        <v>12935.166666666668</v>
      </c>
      <c r="AA73" s="177">
        <v>12406.083333333334</v>
      </c>
      <c r="AB73" s="177">
        <v>11625.833403639495</v>
      </c>
      <c r="AC73" s="177">
        <v>11159.833333333314</v>
      </c>
      <c r="AD73" s="177">
        <v>10919</v>
      </c>
      <c r="AE73" s="177">
        <v>10551.833333333336</v>
      </c>
      <c r="AF73" s="177">
        <v>10430</v>
      </c>
      <c r="AG73" s="180">
        <f t="shared" si="6"/>
        <v>23.39824120603015</v>
      </c>
      <c r="AH73" s="177">
        <f t="shared" si="7"/>
        <v>-121.83333333333576</v>
      </c>
      <c r="AI73" s="206">
        <f t="shared" si="8"/>
        <v>-1.1546176809717368</v>
      </c>
    </row>
    <row r="74" spans="1:35" ht="12" customHeight="1">
      <c r="A74" s="208" t="s">
        <v>19</v>
      </c>
      <c r="B74" s="177">
        <v>2656</v>
      </c>
      <c r="C74" s="177">
        <v>3051.6666666666665</v>
      </c>
      <c r="D74" s="177">
        <v>3393.8333333333335</v>
      </c>
      <c r="E74" s="177">
        <v>3565.5</v>
      </c>
      <c r="F74" s="177">
        <v>3522.9166666666665</v>
      </c>
      <c r="G74" s="177">
        <v>3545.5833333333335</v>
      </c>
      <c r="H74" s="177">
        <v>3497.5</v>
      </c>
      <c r="I74" s="177">
        <v>3268.5</v>
      </c>
      <c r="J74" s="177">
        <v>2998.0833333333335</v>
      </c>
      <c r="K74" s="177">
        <v>3048</v>
      </c>
      <c r="L74" s="177">
        <v>3348.1666666666665</v>
      </c>
      <c r="M74" s="177">
        <v>3632.3333333333335</v>
      </c>
      <c r="N74" s="177">
        <v>3857.4166666666665</v>
      </c>
      <c r="O74" s="177">
        <v>3950.833333333333</v>
      </c>
      <c r="P74" s="177">
        <v>4258.5</v>
      </c>
      <c r="Q74" s="177">
        <v>4045.5833333333335</v>
      </c>
      <c r="R74" s="177">
        <v>4022.75</v>
      </c>
      <c r="S74" s="177">
        <v>4282.5</v>
      </c>
      <c r="T74" s="177">
        <v>4513.166666666667</v>
      </c>
      <c r="U74" s="177">
        <v>4453.25</v>
      </c>
      <c r="V74" s="177">
        <v>4621.333333333333</v>
      </c>
      <c r="W74" s="177">
        <v>4713.0833333333285</v>
      </c>
      <c r="X74" s="177">
        <v>4834.583333333333</v>
      </c>
      <c r="Y74" s="177">
        <v>4590.75</v>
      </c>
      <c r="Z74" s="177">
        <v>4445.9166666666661</v>
      </c>
      <c r="AA74" s="177">
        <v>4294.4166666666633</v>
      </c>
      <c r="AB74" s="177">
        <v>4202.5833606049418</v>
      </c>
      <c r="AC74" s="177">
        <v>4261.2500000000091</v>
      </c>
      <c r="AD74" s="177">
        <v>4406</v>
      </c>
      <c r="AE74" s="177">
        <v>4371.833333333333</v>
      </c>
      <c r="AF74" s="177">
        <v>4330</v>
      </c>
      <c r="AG74" s="180">
        <f t="shared" si="6"/>
        <v>9.7137473079684131</v>
      </c>
      <c r="AH74" s="177">
        <f t="shared" si="7"/>
        <v>-41.83333333333303</v>
      </c>
      <c r="AI74" s="206">
        <f t="shared" si="8"/>
        <v>-0.95688307727497257</v>
      </c>
    </row>
    <row r="75" spans="1:35" ht="12" customHeight="1">
      <c r="A75" s="208" t="s">
        <v>20</v>
      </c>
      <c r="B75" s="177">
        <v>878.16666666666663</v>
      </c>
      <c r="C75" s="177">
        <v>985.41666666666663</v>
      </c>
      <c r="D75" s="177">
        <v>1030.0833333333333</v>
      </c>
      <c r="E75" s="177">
        <v>1083</v>
      </c>
      <c r="F75" s="177">
        <v>1119.1666666666667</v>
      </c>
      <c r="G75" s="177">
        <v>1085.4166666666667</v>
      </c>
      <c r="H75" s="177">
        <v>1050.1666666666667</v>
      </c>
      <c r="I75" s="177">
        <v>997.58333333333337</v>
      </c>
      <c r="J75" s="177">
        <v>934.5</v>
      </c>
      <c r="K75" s="177">
        <v>932.58333333333337</v>
      </c>
      <c r="L75" s="177">
        <v>990.16666666666663</v>
      </c>
      <c r="M75" s="177">
        <v>1116.5833333333333</v>
      </c>
      <c r="N75" s="177">
        <v>1215.25</v>
      </c>
      <c r="O75" s="177">
        <v>1239.5833333333335</v>
      </c>
      <c r="P75" s="177">
        <v>1257.6666666666667</v>
      </c>
      <c r="Q75" s="177">
        <v>1227</v>
      </c>
      <c r="R75" s="177">
        <v>1162.25</v>
      </c>
      <c r="S75" s="177">
        <v>1264.75</v>
      </c>
      <c r="T75" s="177">
        <v>1349</v>
      </c>
      <c r="U75" s="177">
        <v>1323.75</v>
      </c>
      <c r="V75" s="177">
        <v>1343.5833333333333</v>
      </c>
      <c r="W75" s="177">
        <v>1421.3333333333339</v>
      </c>
      <c r="X75" s="177">
        <v>1473.6666666666667</v>
      </c>
      <c r="Y75" s="177">
        <v>1398.1666666666699</v>
      </c>
      <c r="Z75" s="177">
        <v>1333.1666666666665</v>
      </c>
      <c r="AA75" s="177">
        <v>1269.0833333333296</v>
      </c>
      <c r="AB75" s="177">
        <v>1239.5000079795718</v>
      </c>
      <c r="AC75" s="177">
        <v>1268.4999999999998</v>
      </c>
      <c r="AD75" s="177">
        <v>1303</v>
      </c>
      <c r="AE75" s="177">
        <v>1297.6666666666674</v>
      </c>
      <c r="AF75" s="177">
        <v>1297</v>
      </c>
      <c r="AG75" s="180">
        <f t="shared" si="6"/>
        <v>2.9096374730796839</v>
      </c>
      <c r="AH75" s="177">
        <f t="shared" si="7"/>
        <v>-0.66666666666742458</v>
      </c>
      <c r="AI75" s="206">
        <f t="shared" si="8"/>
        <v>-5.1374261495051865E-2</v>
      </c>
    </row>
    <row r="76" spans="1:35" ht="12" customHeight="1">
      <c r="A76" s="208" t="s">
        <v>40</v>
      </c>
      <c r="B76" s="177">
        <v>1523.25</v>
      </c>
      <c r="C76" s="177">
        <v>1673.8333333333333</v>
      </c>
      <c r="D76" s="177">
        <v>1915.0833333333333</v>
      </c>
      <c r="E76" s="177">
        <v>1956.9166666666665</v>
      </c>
      <c r="F76" s="177">
        <v>1965.6666666666667</v>
      </c>
      <c r="G76" s="177">
        <v>1912.25</v>
      </c>
      <c r="H76" s="177">
        <v>1820.4166666666667</v>
      </c>
      <c r="I76" s="177">
        <v>1708.3333333333333</v>
      </c>
      <c r="J76" s="177">
        <v>1581</v>
      </c>
      <c r="K76" s="177">
        <v>1586</v>
      </c>
      <c r="L76" s="177">
        <v>1746.8333333333333</v>
      </c>
      <c r="M76" s="177">
        <v>1956.3333333333333</v>
      </c>
      <c r="N76" s="177">
        <v>2176.8333333333335</v>
      </c>
      <c r="O76" s="177">
        <v>2299</v>
      </c>
      <c r="P76" s="177">
        <v>2420.6666666666665</v>
      </c>
      <c r="Q76" s="177">
        <v>2301.8333333333335</v>
      </c>
      <c r="R76" s="177">
        <v>2187</v>
      </c>
      <c r="S76" s="177">
        <v>2409.5833333333335</v>
      </c>
      <c r="T76" s="177">
        <v>2631.0833333333335</v>
      </c>
      <c r="U76" s="177">
        <v>2569.416666666667</v>
      </c>
      <c r="V76" s="177">
        <v>2568.25</v>
      </c>
      <c r="W76" s="177">
        <v>2651.6666666666638</v>
      </c>
      <c r="X76" s="177">
        <v>2731.6666666666665</v>
      </c>
      <c r="Y76" s="177">
        <v>2631.8333333333298</v>
      </c>
      <c r="Z76" s="177">
        <v>2527.1666666666665</v>
      </c>
      <c r="AA76" s="177">
        <v>2444.25</v>
      </c>
      <c r="AB76" s="177">
        <v>2540.416683845222</v>
      </c>
      <c r="AC76" s="177">
        <v>2556.9166666666652</v>
      </c>
      <c r="AD76" s="177">
        <v>2700</v>
      </c>
      <c r="AE76" s="177">
        <v>2705.4166666666661</v>
      </c>
      <c r="AF76" s="177">
        <v>2638</v>
      </c>
      <c r="AG76" s="180">
        <f t="shared" si="6"/>
        <v>5.9179827709978463</v>
      </c>
      <c r="AH76" s="177">
        <f t="shared" si="7"/>
        <v>-67.41666666666606</v>
      </c>
      <c r="AI76" s="206">
        <f t="shared" si="8"/>
        <v>-2.4919143693207801</v>
      </c>
    </row>
    <row r="77" spans="1:35" ht="12" customHeight="1">
      <c r="A77" s="208" t="s">
        <v>41</v>
      </c>
      <c r="B77" s="177">
        <v>995.25</v>
      </c>
      <c r="C77" s="177">
        <v>1144.9166666666667</v>
      </c>
      <c r="D77" s="177">
        <v>1303</v>
      </c>
      <c r="E77" s="177">
        <v>1353.4166666666667</v>
      </c>
      <c r="F77" s="177">
        <v>1336.1666666666667</v>
      </c>
      <c r="G77" s="177">
        <v>1264.75</v>
      </c>
      <c r="H77" s="177">
        <v>1174.25</v>
      </c>
      <c r="I77" s="177">
        <v>1097.1666666666667</v>
      </c>
      <c r="J77" s="177">
        <v>988.08333333333337</v>
      </c>
      <c r="K77" s="177">
        <v>976.33333333333337</v>
      </c>
      <c r="L77" s="177">
        <v>1065.4166666666667</v>
      </c>
      <c r="M77" s="177">
        <v>1199.1666666666667</v>
      </c>
      <c r="N77" s="177">
        <v>1369.5</v>
      </c>
      <c r="O77" s="177">
        <v>1430.5</v>
      </c>
      <c r="P77" s="177">
        <v>1447.25</v>
      </c>
      <c r="Q77" s="177">
        <v>1381.5</v>
      </c>
      <c r="R77" s="177">
        <v>1302</v>
      </c>
      <c r="S77" s="177">
        <v>1430.8333333333333</v>
      </c>
      <c r="T77" s="177">
        <v>1573.4166666666665</v>
      </c>
      <c r="U77" s="177">
        <v>1560.5833333333335</v>
      </c>
      <c r="V77" s="177">
        <v>1541.9166666666667</v>
      </c>
      <c r="W77" s="177">
        <v>1548.4166666666711</v>
      </c>
      <c r="X77" s="177">
        <v>1601.9166666666667</v>
      </c>
      <c r="Y77" s="177">
        <v>1511.25</v>
      </c>
      <c r="Z77" s="177">
        <v>1440.3333333333333</v>
      </c>
      <c r="AA77" s="177">
        <v>1437.4166666666677</v>
      </c>
      <c r="AB77" s="177">
        <v>1397.0833419337869</v>
      </c>
      <c r="AC77" s="177">
        <v>1436.5000000000011</v>
      </c>
      <c r="AD77" s="177">
        <v>1532</v>
      </c>
      <c r="AE77" s="177">
        <v>1445.7499999999998</v>
      </c>
      <c r="AF77" s="177">
        <v>1457</v>
      </c>
      <c r="AG77" s="180">
        <f t="shared" si="6"/>
        <v>3.2685750179468771</v>
      </c>
      <c r="AH77" s="177">
        <f t="shared" si="7"/>
        <v>11.250000000000227</v>
      </c>
      <c r="AI77" s="206">
        <f t="shared" si="8"/>
        <v>0.77814283243993199</v>
      </c>
    </row>
    <row r="78" spans="1:35" s="32" customFormat="1" ht="15" customHeight="1">
      <c r="A78" s="173" t="s">
        <v>21</v>
      </c>
      <c r="B78" s="179">
        <v>57200</v>
      </c>
      <c r="C78" s="179">
        <v>65678</v>
      </c>
      <c r="D78" s="179">
        <v>71374.25</v>
      </c>
      <c r="E78" s="179">
        <v>74594</v>
      </c>
      <c r="F78" s="179">
        <v>76198.083333333358</v>
      </c>
      <c r="G78" s="179">
        <v>77335.666666666657</v>
      </c>
      <c r="H78" s="179">
        <v>77179.916666666672</v>
      </c>
      <c r="I78" s="179">
        <v>73099.75</v>
      </c>
      <c r="J78" s="179">
        <v>70039.666666666657</v>
      </c>
      <c r="K78" s="179">
        <v>70713.833333333314</v>
      </c>
      <c r="L78" s="179">
        <v>77525.833333333343</v>
      </c>
      <c r="M78" s="179">
        <v>84259.25</v>
      </c>
      <c r="N78" s="179">
        <v>90321.583333333328</v>
      </c>
      <c r="O78" s="179">
        <v>94075</v>
      </c>
      <c r="P78" s="179">
        <v>97099.25</v>
      </c>
      <c r="Q78" s="179">
        <v>93671.333333333328</v>
      </c>
      <c r="R78" s="179">
        <v>92114.166666666657</v>
      </c>
      <c r="S78" s="179">
        <v>99376.583333333328</v>
      </c>
      <c r="T78" s="179">
        <v>106389.91666666667</v>
      </c>
      <c r="U78" s="179">
        <v>106505.75</v>
      </c>
      <c r="V78" s="179">
        <v>107853.83333333333</v>
      </c>
      <c r="W78" s="179">
        <v>109429.08333333299</v>
      </c>
      <c r="X78" s="179">
        <v>110336</v>
      </c>
      <c r="Y78" s="179">
        <v>103212.33333333299</v>
      </c>
      <c r="Z78" s="179">
        <v>97819.666666666672</v>
      </c>
      <c r="AA78" s="179">
        <v>93391.500000000029</v>
      </c>
      <c r="AB78" s="179">
        <v>90202.750566110015</v>
      </c>
      <c r="AC78" s="179">
        <v>88046.916666666657</v>
      </c>
      <c r="AD78" s="179">
        <v>88803</v>
      </c>
      <c r="AE78" s="179">
        <v>86909.333333333358</v>
      </c>
      <c r="AF78" s="179">
        <v>86250</v>
      </c>
      <c r="AG78" s="207">
        <f t="shared" si="6"/>
        <v>193.48977027997131</v>
      </c>
      <c r="AH78" s="179">
        <f t="shared" si="7"/>
        <v>-659.33333333335759</v>
      </c>
      <c r="AI78" s="207">
        <f t="shared" si="8"/>
        <v>-0.75864502470009976</v>
      </c>
    </row>
    <row r="79" spans="1:35" s="32" customFormat="1" ht="9" customHeight="1">
      <c r="A79" s="77"/>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33"/>
      <c r="AH79" s="44"/>
      <c r="AI79" s="33"/>
    </row>
    <row r="80" spans="1:35" s="76" customFormat="1">
      <c r="A80" s="94" t="s">
        <v>158</v>
      </c>
      <c r="B80" s="93"/>
      <c r="C80" s="93"/>
      <c r="D80" s="93"/>
      <c r="E80" s="93"/>
      <c r="F80" s="93"/>
      <c r="G80" s="93"/>
      <c r="H80" s="93"/>
      <c r="I80" s="93"/>
      <c r="J80" s="93"/>
      <c r="K80" s="93"/>
      <c r="L80" s="93"/>
      <c r="M80" s="93"/>
      <c r="N80" s="93"/>
      <c r="O80" s="93"/>
      <c r="P80" s="93"/>
      <c r="Q80" s="93"/>
      <c r="R80" s="93"/>
      <c r="S80" s="93"/>
      <c r="T80" s="93"/>
      <c r="U80" s="93"/>
      <c r="V80" s="40"/>
      <c r="W80" s="40"/>
      <c r="X80" s="40"/>
      <c r="Y80" s="40"/>
      <c r="Z80" s="40"/>
      <c r="AA80" s="40"/>
      <c r="AB80" s="40"/>
      <c r="AC80" s="40"/>
      <c r="AD80" s="40"/>
      <c r="AE80" s="40"/>
      <c r="AF80" s="40"/>
      <c r="AG80" s="93"/>
      <c r="AH80" s="93"/>
      <c r="AI80" s="329"/>
    </row>
    <row r="81" spans="1:35">
      <c r="B81" s="34"/>
      <c r="C81" s="34"/>
      <c r="D81" s="34"/>
      <c r="E81" s="34"/>
      <c r="F81" s="34"/>
      <c r="G81" s="34"/>
      <c r="H81" s="34"/>
      <c r="I81" s="34"/>
      <c r="J81" s="34"/>
      <c r="K81" s="34"/>
      <c r="L81" s="34"/>
      <c r="M81" s="34"/>
      <c r="N81" s="34"/>
      <c r="O81" s="34"/>
      <c r="P81" s="34"/>
      <c r="Q81" s="34"/>
      <c r="R81" s="34"/>
      <c r="S81" s="34"/>
      <c r="T81" s="34"/>
      <c r="U81" s="34"/>
      <c r="V81" s="40"/>
      <c r="W81" s="40"/>
      <c r="X81" s="40"/>
      <c r="Y81" s="40"/>
      <c r="Z81" s="40"/>
      <c r="AA81" s="40"/>
      <c r="AB81" s="40"/>
      <c r="AC81" s="40"/>
      <c r="AD81" s="40"/>
      <c r="AE81" s="40"/>
      <c r="AF81" s="40"/>
      <c r="AG81" s="34"/>
      <c r="AH81" s="34"/>
      <c r="AI81" s="45"/>
    </row>
    <row r="82" spans="1:35">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45"/>
    </row>
    <row r="83" spans="1:35">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45"/>
    </row>
    <row r="84" spans="1:35">
      <c r="A84" s="32"/>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45"/>
    </row>
    <row r="85" spans="1:35">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45"/>
    </row>
    <row r="86" spans="1:35">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45"/>
    </row>
    <row r="87" spans="1:35">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45"/>
    </row>
    <row r="88" spans="1:35">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45"/>
    </row>
    <row r="89" spans="1:35">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45"/>
    </row>
    <row r="90" spans="1:35">
      <c r="A90" s="32"/>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45"/>
    </row>
    <row r="91" spans="1:35">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45"/>
    </row>
    <row r="92" spans="1:35">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45"/>
    </row>
    <row r="93" spans="1:35">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45"/>
    </row>
    <row r="94" spans="1:35">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45"/>
    </row>
  </sheetData>
  <mergeCells count="102">
    <mergeCell ref="L7:L8"/>
    <mergeCell ref="M7:M8"/>
    <mergeCell ref="G57:G58"/>
    <mergeCell ref="H57:H58"/>
    <mergeCell ref="Q57:Q58"/>
    <mergeCell ref="Q32:Q33"/>
    <mergeCell ref="G7:G8"/>
    <mergeCell ref="H7:H8"/>
    <mergeCell ref="AC7:AC8"/>
    <mergeCell ref="AD7:AD8"/>
    <mergeCell ref="AC32:AC33"/>
    <mergeCell ref="AD32:AD33"/>
    <mergeCell ref="AC57:AC58"/>
    <mergeCell ref="AD57:AD58"/>
    <mergeCell ref="K7:K8"/>
    <mergeCell ref="K32:K33"/>
    <mergeCell ref="R7:R8"/>
    <mergeCell ref="S57:S58"/>
    <mergeCell ref="L57:L58"/>
    <mergeCell ref="M57:M58"/>
    <mergeCell ref="N57:N58"/>
    <mergeCell ref="L32:L33"/>
    <mergeCell ref="M32:M33"/>
    <mergeCell ref="N32:N33"/>
    <mergeCell ref="O32:O33"/>
    <mergeCell ref="Q7:Q8"/>
    <mergeCell ref="A7:A8"/>
    <mergeCell ref="A32:A33"/>
    <mergeCell ref="B32:B33"/>
    <mergeCell ref="C32:C33"/>
    <mergeCell ref="B7:B8"/>
    <mergeCell ref="C7:C8"/>
    <mergeCell ref="A57:A58"/>
    <mergeCell ref="B57:B58"/>
    <mergeCell ref="C57:C58"/>
    <mergeCell ref="P7:P8"/>
    <mergeCell ref="O57:O58"/>
    <mergeCell ref="J57:J58"/>
    <mergeCell ref="K57:K58"/>
    <mergeCell ref="P57:P58"/>
    <mergeCell ref="P32:P33"/>
    <mergeCell ref="I7:I8"/>
    <mergeCell ref="J7:J8"/>
    <mergeCell ref="D32:D33"/>
    <mergeCell ref="E32:E33"/>
    <mergeCell ref="F32:F33"/>
    <mergeCell ref="G32:G33"/>
    <mergeCell ref="I32:I33"/>
    <mergeCell ref="J32:J33"/>
    <mergeCell ref="H32:H33"/>
    <mergeCell ref="D7:D8"/>
    <mergeCell ref="E7:E8"/>
    <mergeCell ref="F7:F8"/>
    <mergeCell ref="N7:N8"/>
    <mergeCell ref="O7:O8"/>
    <mergeCell ref="D57:D58"/>
    <mergeCell ref="I57:I58"/>
    <mergeCell ref="E57:E58"/>
    <mergeCell ref="F57:F58"/>
    <mergeCell ref="W7:W8"/>
    <mergeCell ref="W32:W33"/>
    <mergeCell ref="W57:W58"/>
    <mergeCell ref="R32:R33"/>
    <mergeCell ref="V7:V8"/>
    <mergeCell ref="V32:V33"/>
    <mergeCell ref="V57:V58"/>
    <mergeCell ref="T57:T58"/>
    <mergeCell ref="AH32:AI32"/>
    <mergeCell ref="S7:S8"/>
    <mergeCell ref="S32:S33"/>
    <mergeCell ref="T32:T33"/>
    <mergeCell ref="X32:X33"/>
    <mergeCell ref="X57:X58"/>
    <mergeCell ref="U7:U8"/>
    <mergeCell ref="U32:U33"/>
    <mergeCell ref="U57:U58"/>
    <mergeCell ref="T7:T8"/>
    <mergeCell ref="X7:X8"/>
    <mergeCell ref="R57:R58"/>
    <mergeCell ref="AB7:AB8"/>
    <mergeCell ref="AB32:AB33"/>
    <mergeCell ref="AB57:AB58"/>
    <mergeCell ref="Z7:Z8"/>
    <mergeCell ref="Y7:Y8"/>
    <mergeCell ref="Y32:Y33"/>
    <mergeCell ref="Y57:Y58"/>
    <mergeCell ref="AA7:AA8"/>
    <mergeCell ref="AA32:AA33"/>
    <mergeCell ref="AA57:AA58"/>
    <mergeCell ref="AE7:AE8"/>
    <mergeCell ref="AE32:AE33"/>
    <mergeCell ref="AE57:AE58"/>
    <mergeCell ref="AH57:AI57"/>
    <mergeCell ref="AG7:AG8"/>
    <mergeCell ref="AG32:AG33"/>
    <mergeCell ref="AG57:AG58"/>
    <mergeCell ref="AF7:AF8"/>
    <mergeCell ref="AF32:AF33"/>
    <mergeCell ref="AF57:AF58"/>
    <mergeCell ref="AH7:AI7"/>
    <mergeCell ref="Z32:Z33"/>
    <mergeCell ref="Z57:Z58"/>
  </mergeCells>
  <phoneticPr fontId="0" type="noConversion"/>
  <hyperlinks>
    <hyperlink ref="AI1" location="F!A1" display="Retour au menu" xr:uid="{00000000-0004-0000-0400-000000000000}"/>
  </hyperlinks>
  <pageMargins left="0.7" right="0.7" top="0.75" bottom="0.75" header="0.3" footer="0.3"/>
  <pageSetup paperSize="9" scale="47" fitToHeight="2" orientation="landscape" r:id="rId1"/>
  <headerFooter alignWithMargins="0">
    <oddFooter>&amp;L&amp;8&amp;K002060Le marché du travail bruxellois : Données statistiques - Caractéristiques des communes de la Région bruxelloise
Elaboration : view.brussels, www.actiris.be&amp;R&amp;8F &amp;P</oddFooter>
  </headerFooter>
  <rowBreaks count="2" manualBreakCount="2">
    <brk id="30" max="32" man="1"/>
    <brk id="55" max="3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55"/>
  <sheetViews>
    <sheetView showGridLines="0" zoomScaleNormal="100" zoomScaleSheetLayoutView="80" workbookViewId="0"/>
  </sheetViews>
  <sheetFormatPr baseColWidth="10" defaultColWidth="11.44140625" defaultRowHeight="10.199999999999999"/>
  <cols>
    <col min="1" max="1" width="18.6640625" style="10" customWidth="1"/>
    <col min="2" max="13" width="10.6640625" style="10" customWidth="1"/>
    <col min="14" max="16384" width="11.44140625" style="10"/>
  </cols>
  <sheetData>
    <row r="1" spans="1:16" ht="22.8">
      <c r="A1" s="70" t="s">
        <v>109</v>
      </c>
      <c r="M1" s="68" t="s">
        <v>107</v>
      </c>
    </row>
    <row r="2" spans="1:16" s="80" customFormat="1" ht="3" customHeight="1">
      <c r="A2" s="79"/>
    </row>
    <row r="3" spans="1:16" s="80" customFormat="1" ht="15.75" customHeight="1">
      <c r="A3" s="81" t="s">
        <v>113</v>
      </c>
      <c r="N3" s="443"/>
    </row>
    <row r="4" spans="1:16" s="80" customFormat="1" ht="4.5" customHeight="1">
      <c r="A4" s="81"/>
      <c r="N4" s="443"/>
    </row>
    <row r="5" spans="1:16" ht="19.5" customHeight="1">
      <c r="A5" s="100" t="s">
        <v>193</v>
      </c>
      <c r="B5" s="67"/>
      <c r="C5" s="67"/>
      <c r="D5" s="67"/>
      <c r="E5" s="67"/>
      <c r="F5" s="67"/>
      <c r="G5" s="67"/>
      <c r="H5" s="67"/>
      <c r="I5" s="67"/>
      <c r="J5" s="67"/>
      <c r="K5" s="67"/>
      <c r="L5" s="67"/>
      <c r="M5" s="67"/>
    </row>
    <row r="6" spans="1:16" ht="4.5" customHeight="1"/>
    <row r="7" spans="1:16" ht="12.75" customHeight="1">
      <c r="A7" s="551" t="s">
        <v>59</v>
      </c>
      <c r="B7" s="547" t="s">
        <v>8</v>
      </c>
      <c r="C7" s="549" t="s">
        <v>73</v>
      </c>
      <c r="D7" s="550"/>
      <c r="E7" s="519" t="s">
        <v>45</v>
      </c>
      <c r="F7" s="553"/>
      <c r="G7" s="517"/>
      <c r="H7" s="519" t="s">
        <v>43</v>
      </c>
      <c r="I7" s="517"/>
      <c r="J7" s="519" t="s">
        <v>44</v>
      </c>
      <c r="K7" s="553"/>
      <c r="L7" s="553"/>
      <c r="M7" s="553"/>
    </row>
    <row r="8" spans="1:16" s="39" customFormat="1" ht="20.399999999999999">
      <c r="A8" s="552"/>
      <c r="B8" s="548"/>
      <c r="C8" s="175" t="s">
        <v>6</v>
      </c>
      <c r="D8" s="175" t="s">
        <v>7</v>
      </c>
      <c r="E8" s="175" t="s">
        <v>34</v>
      </c>
      <c r="F8" s="498" t="s">
        <v>50</v>
      </c>
      <c r="G8" s="175" t="s">
        <v>51</v>
      </c>
      <c r="H8" s="175" t="s">
        <v>48</v>
      </c>
      <c r="I8" s="175" t="s">
        <v>75</v>
      </c>
      <c r="J8" s="175" t="s">
        <v>35</v>
      </c>
      <c r="K8" s="175" t="s">
        <v>36</v>
      </c>
      <c r="L8" s="176" t="s">
        <v>37</v>
      </c>
      <c r="M8" s="176" t="s">
        <v>178</v>
      </c>
    </row>
    <row r="9" spans="1:16" ht="12" customHeight="1">
      <c r="A9" s="171" t="s">
        <v>9</v>
      </c>
      <c r="B9" s="177">
        <v>9561</v>
      </c>
      <c r="C9" s="177">
        <v>5068</v>
      </c>
      <c r="D9" s="177">
        <v>4493</v>
      </c>
      <c r="E9" s="177">
        <v>1110</v>
      </c>
      <c r="F9" s="177">
        <v>5894</v>
      </c>
      <c r="G9" s="177">
        <v>2558</v>
      </c>
      <c r="H9" s="177">
        <v>3518</v>
      </c>
      <c r="I9" s="177">
        <v>6044</v>
      </c>
      <c r="J9" s="177">
        <v>2121</v>
      </c>
      <c r="K9" s="177">
        <v>2069</v>
      </c>
      <c r="L9" s="318">
        <v>945</v>
      </c>
      <c r="M9" s="318">
        <v>4426</v>
      </c>
      <c r="N9" s="330"/>
    </row>
    <row r="10" spans="1:16" ht="12" customHeight="1">
      <c r="A10" s="171" t="s">
        <v>10</v>
      </c>
      <c r="B10" s="177">
        <v>1549</v>
      </c>
      <c r="C10" s="177">
        <v>732</v>
      </c>
      <c r="D10" s="177">
        <v>818</v>
      </c>
      <c r="E10" s="177">
        <v>158</v>
      </c>
      <c r="F10" s="177">
        <v>927</v>
      </c>
      <c r="G10" s="177">
        <v>465</v>
      </c>
      <c r="H10" s="177">
        <v>624</v>
      </c>
      <c r="I10" s="177">
        <v>925</v>
      </c>
      <c r="J10" s="177">
        <v>258</v>
      </c>
      <c r="K10" s="177">
        <v>364</v>
      </c>
      <c r="L10" s="172">
        <v>419</v>
      </c>
      <c r="M10" s="172">
        <v>508</v>
      </c>
      <c r="N10" s="330"/>
    </row>
    <row r="11" spans="1:16" ht="12" customHeight="1">
      <c r="A11" s="171" t="s">
        <v>23</v>
      </c>
      <c r="B11" s="177">
        <v>1629</v>
      </c>
      <c r="C11" s="177">
        <v>775</v>
      </c>
      <c r="D11" s="177">
        <v>853</v>
      </c>
      <c r="E11" s="177">
        <v>189</v>
      </c>
      <c r="F11" s="177">
        <v>941</v>
      </c>
      <c r="G11" s="177">
        <v>499</v>
      </c>
      <c r="H11" s="177">
        <v>547</v>
      </c>
      <c r="I11" s="177">
        <v>1082</v>
      </c>
      <c r="J11" s="177">
        <v>357</v>
      </c>
      <c r="K11" s="177">
        <v>444</v>
      </c>
      <c r="L11" s="172">
        <v>212</v>
      </c>
      <c r="M11" s="172">
        <v>616</v>
      </c>
      <c r="N11" s="330"/>
      <c r="P11" s="31"/>
    </row>
    <row r="12" spans="1:16" ht="12" customHeight="1">
      <c r="A12" s="171" t="s">
        <v>11</v>
      </c>
      <c r="B12" s="177">
        <v>14510</v>
      </c>
      <c r="C12" s="177">
        <v>7937</v>
      </c>
      <c r="D12" s="177">
        <v>6573</v>
      </c>
      <c r="E12" s="177">
        <v>1411</v>
      </c>
      <c r="F12" s="177">
        <v>9035</v>
      </c>
      <c r="G12" s="177">
        <v>4064</v>
      </c>
      <c r="H12" s="177">
        <v>5080</v>
      </c>
      <c r="I12" s="177">
        <v>9431</v>
      </c>
      <c r="J12" s="177">
        <v>2939</v>
      </c>
      <c r="K12" s="177">
        <v>2955</v>
      </c>
      <c r="L12" s="172">
        <v>2006</v>
      </c>
      <c r="M12" s="172">
        <v>6610</v>
      </c>
      <c r="N12" s="330"/>
      <c r="P12" s="31"/>
    </row>
    <row r="13" spans="1:16" ht="12" customHeight="1">
      <c r="A13" s="171" t="s">
        <v>12</v>
      </c>
      <c r="B13" s="177">
        <v>2982</v>
      </c>
      <c r="C13" s="177">
        <v>1526</v>
      </c>
      <c r="D13" s="177">
        <v>1456</v>
      </c>
      <c r="E13" s="177">
        <v>260</v>
      </c>
      <c r="F13" s="177">
        <v>1921</v>
      </c>
      <c r="G13" s="177">
        <v>802</v>
      </c>
      <c r="H13" s="177">
        <v>1214</v>
      </c>
      <c r="I13" s="177">
        <v>1769</v>
      </c>
      <c r="J13" s="177">
        <v>464</v>
      </c>
      <c r="K13" s="177">
        <v>568</v>
      </c>
      <c r="L13" s="172">
        <v>674</v>
      </c>
      <c r="M13" s="172">
        <v>1277</v>
      </c>
      <c r="N13" s="330"/>
      <c r="P13" s="106"/>
    </row>
    <row r="14" spans="1:16" ht="12" customHeight="1">
      <c r="A14" s="171" t="s">
        <v>13</v>
      </c>
      <c r="B14" s="177">
        <v>2724</v>
      </c>
      <c r="C14" s="177">
        <v>1267</v>
      </c>
      <c r="D14" s="177">
        <v>1457</v>
      </c>
      <c r="E14" s="177">
        <v>304</v>
      </c>
      <c r="F14" s="177">
        <v>1624</v>
      </c>
      <c r="G14" s="177">
        <v>796</v>
      </c>
      <c r="H14" s="177">
        <v>988</v>
      </c>
      <c r="I14" s="177">
        <v>1735</v>
      </c>
      <c r="J14" s="177">
        <v>581</v>
      </c>
      <c r="K14" s="177">
        <v>689</v>
      </c>
      <c r="L14" s="172">
        <v>337</v>
      </c>
      <c r="M14" s="172">
        <v>1117</v>
      </c>
      <c r="N14" s="330"/>
      <c r="P14" s="106"/>
    </row>
    <row r="15" spans="1:16" ht="12" customHeight="1">
      <c r="A15" s="171" t="s">
        <v>14</v>
      </c>
      <c r="B15" s="177">
        <v>4615</v>
      </c>
      <c r="C15" s="177">
        <v>2278</v>
      </c>
      <c r="D15" s="177">
        <v>2337</v>
      </c>
      <c r="E15" s="177">
        <v>406</v>
      </c>
      <c r="F15" s="177">
        <v>2976</v>
      </c>
      <c r="G15" s="177">
        <v>1233</v>
      </c>
      <c r="H15" s="177">
        <v>1650</v>
      </c>
      <c r="I15" s="177">
        <v>2965</v>
      </c>
      <c r="J15" s="177">
        <v>806</v>
      </c>
      <c r="K15" s="177">
        <v>936</v>
      </c>
      <c r="L15" s="172">
        <v>1150</v>
      </c>
      <c r="M15" s="172">
        <v>1723</v>
      </c>
      <c r="N15" s="330"/>
      <c r="P15" s="31"/>
    </row>
    <row r="16" spans="1:16" ht="12" customHeight="1">
      <c r="A16" s="171" t="s">
        <v>15</v>
      </c>
      <c r="B16" s="177">
        <v>1566</v>
      </c>
      <c r="C16" s="177">
        <v>740</v>
      </c>
      <c r="D16" s="177">
        <v>827</v>
      </c>
      <c r="E16" s="177">
        <v>151</v>
      </c>
      <c r="F16" s="177">
        <v>934</v>
      </c>
      <c r="G16" s="177">
        <v>481</v>
      </c>
      <c r="H16" s="177">
        <v>532</v>
      </c>
      <c r="I16" s="177">
        <v>1035</v>
      </c>
      <c r="J16" s="177">
        <v>359</v>
      </c>
      <c r="K16" s="177">
        <v>375</v>
      </c>
      <c r="L16" s="172">
        <v>205</v>
      </c>
      <c r="M16" s="172">
        <v>628</v>
      </c>
      <c r="N16" s="330"/>
      <c r="P16" s="31"/>
    </row>
    <row r="17" spans="1:14" ht="12" customHeight="1">
      <c r="A17" s="171" t="s">
        <v>5</v>
      </c>
      <c r="B17" s="177">
        <v>5939</v>
      </c>
      <c r="C17" s="177">
        <v>3201</v>
      </c>
      <c r="D17" s="177">
        <v>2738</v>
      </c>
      <c r="E17" s="177">
        <v>451</v>
      </c>
      <c r="F17" s="177">
        <v>4016</v>
      </c>
      <c r="G17" s="177">
        <v>1472</v>
      </c>
      <c r="H17" s="177">
        <v>2283</v>
      </c>
      <c r="I17" s="177">
        <v>3656</v>
      </c>
      <c r="J17" s="177">
        <v>846</v>
      </c>
      <c r="K17" s="177">
        <v>1154</v>
      </c>
      <c r="L17" s="172">
        <v>1575</v>
      </c>
      <c r="M17" s="172">
        <v>2364</v>
      </c>
      <c r="N17" s="330"/>
    </row>
    <row r="18" spans="1:14" ht="12" customHeight="1">
      <c r="A18" s="171" t="s">
        <v>16</v>
      </c>
      <c r="B18" s="177">
        <v>3572</v>
      </c>
      <c r="C18" s="177">
        <v>1708</v>
      </c>
      <c r="D18" s="177">
        <v>1864</v>
      </c>
      <c r="E18" s="177">
        <v>347</v>
      </c>
      <c r="F18" s="177">
        <v>2209</v>
      </c>
      <c r="G18" s="177">
        <v>1016</v>
      </c>
      <c r="H18" s="177">
        <v>1260</v>
      </c>
      <c r="I18" s="177">
        <v>2311</v>
      </c>
      <c r="J18" s="177">
        <v>764</v>
      </c>
      <c r="K18" s="177">
        <v>863</v>
      </c>
      <c r="L18" s="172">
        <v>491</v>
      </c>
      <c r="M18" s="172">
        <v>1453</v>
      </c>
      <c r="N18" s="330"/>
    </row>
    <row r="19" spans="1:14" ht="12" customHeight="1">
      <c r="A19" s="171" t="s">
        <v>17</v>
      </c>
      <c r="B19" s="177">
        <v>1642</v>
      </c>
      <c r="C19" s="177">
        <v>856</v>
      </c>
      <c r="D19" s="177">
        <v>786</v>
      </c>
      <c r="E19" s="177">
        <v>167</v>
      </c>
      <c r="F19" s="177">
        <v>1045</v>
      </c>
      <c r="G19" s="177">
        <v>430</v>
      </c>
      <c r="H19" s="177">
        <v>617</v>
      </c>
      <c r="I19" s="177">
        <v>1025</v>
      </c>
      <c r="J19" s="177">
        <v>324</v>
      </c>
      <c r="K19" s="177">
        <v>370</v>
      </c>
      <c r="L19" s="172">
        <v>202</v>
      </c>
      <c r="M19" s="172">
        <v>746</v>
      </c>
      <c r="N19" s="330"/>
    </row>
    <row r="20" spans="1:14" ht="12" customHeight="1">
      <c r="A20" s="171" t="s">
        <v>24</v>
      </c>
      <c r="B20" s="177">
        <v>8588</v>
      </c>
      <c r="C20" s="177">
        <v>4588</v>
      </c>
      <c r="D20" s="177">
        <v>4000</v>
      </c>
      <c r="E20" s="177">
        <v>1019</v>
      </c>
      <c r="F20" s="177">
        <v>5233</v>
      </c>
      <c r="G20" s="177">
        <v>2336</v>
      </c>
      <c r="H20" s="177">
        <v>3096</v>
      </c>
      <c r="I20" s="177">
        <v>5493</v>
      </c>
      <c r="J20" s="177">
        <v>2009</v>
      </c>
      <c r="K20" s="177">
        <v>1840</v>
      </c>
      <c r="L20" s="172">
        <v>812</v>
      </c>
      <c r="M20" s="172">
        <v>3928</v>
      </c>
      <c r="N20" s="330"/>
    </row>
    <row r="21" spans="1:14" ht="12" customHeight="1">
      <c r="A21" s="171" t="s">
        <v>28</v>
      </c>
      <c r="B21" s="177">
        <v>4581</v>
      </c>
      <c r="C21" s="177">
        <v>2520</v>
      </c>
      <c r="D21" s="177">
        <v>2062</v>
      </c>
      <c r="E21" s="177">
        <v>343</v>
      </c>
      <c r="F21" s="177">
        <v>3011</v>
      </c>
      <c r="G21" s="177">
        <v>1227</v>
      </c>
      <c r="H21" s="177">
        <v>1567</v>
      </c>
      <c r="I21" s="177">
        <v>3014</v>
      </c>
      <c r="J21" s="177">
        <v>718</v>
      </c>
      <c r="K21" s="177">
        <v>800</v>
      </c>
      <c r="L21" s="172">
        <v>1171</v>
      </c>
      <c r="M21" s="172">
        <v>1892</v>
      </c>
      <c r="N21" s="330"/>
    </row>
    <row r="22" spans="1:14" ht="12" customHeight="1">
      <c r="A22" s="171" t="s">
        <v>42</v>
      </c>
      <c r="B22" s="177">
        <v>2640</v>
      </c>
      <c r="C22" s="177">
        <v>1485</v>
      </c>
      <c r="D22" s="177">
        <v>1155</v>
      </c>
      <c r="E22" s="177">
        <v>296</v>
      </c>
      <c r="F22" s="177">
        <v>1677</v>
      </c>
      <c r="G22" s="177">
        <v>667</v>
      </c>
      <c r="H22" s="177">
        <v>968</v>
      </c>
      <c r="I22" s="177">
        <v>1672</v>
      </c>
      <c r="J22" s="177">
        <v>495</v>
      </c>
      <c r="K22" s="177">
        <v>461</v>
      </c>
      <c r="L22" s="172">
        <v>318</v>
      </c>
      <c r="M22" s="172">
        <v>1367</v>
      </c>
      <c r="N22" s="330"/>
    </row>
    <row r="23" spans="1:14" ht="12" customHeight="1">
      <c r="A23" s="171" t="s">
        <v>18</v>
      </c>
      <c r="B23" s="177">
        <v>10430</v>
      </c>
      <c r="C23" s="177">
        <v>5458</v>
      </c>
      <c r="D23" s="177">
        <v>4972</v>
      </c>
      <c r="E23" s="177">
        <v>1183</v>
      </c>
      <c r="F23" s="177">
        <v>6648</v>
      </c>
      <c r="G23" s="177">
        <v>2599</v>
      </c>
      <c r="H23" s="177">
        <v>4006</v>
      </c>
      <c r="I23" s="177">
        <v>6424</v>
      </c>
      <c r="J23" s="177">
        <v>2118</v>
      </c>
      <c r="K23" s="177">
        <v>2095</v>
      </c>
      <c r="L23" s="172">
        <v>1522</v>
      </c>
      <c r="M23" s="172">
        <v>4695</v>
      </c>
      <c r="N23" s="330"/>
    </row>
    <row r="24" spans="1:14" ht="12" customHeight="1">
      <c r="A24" s="171" t="s">
        <v>19</v>
      </c>
      <c r="B24" s="177">
        <v>4330</v>
      </c>
      <c r="C24" s="177">
        <v>1986</v>
      </c>
      <c r="D24" s="177">
        <v>2343</v>
      </c>
      <c r="E24" s="177">
        <v>368</v>
      </c>
      <c r="F24" s="177">
        <v>2586</v>
      </c>
      <c r="G24" s="177">
        <v>1375</v>
      </c>
      <c r="H24" s="177">
        <v>1567</v>
      </c>
      <c r="I24" s="177">
        <v>2762</v>
      </c>
      <c r="J24" s="177">
        <v>686</v>
      </c>
      <c r="K24" s="177">
        <v>999</v>
      </c>
      <c r="L24" s="172">
        <v>1286</v>
      </c>
      <c r="M24" s="172">
        <v>1358</v>
      </c>
      <c r="N24" s="330"/>
    </row>
    <row r="25" spans="1:14" ht="12" customHeight="1">
      <c r="A25" s="171" t="s">
        <v>20</v>
      </c>
      <c r="B25" s="177">
        <v>1297</v>
      </c>
      <c r="C25" s="177">
        <v>610</v>
      </c>
      <c r="D25" s="177">
        <v>687</v>
      </c>
      <c r="E25" s="177">
        <v>140</v>
      </c>
      <c r="F25" s="177">
        <v>726</v>
      </c>
      <c r="G25" s="177">
        <v>431</v>
      </c>
      <c r="H25" s="177">
        <v>469</v>
      </c>
      <c r="I25" s="177">
        <v>827</v>
      </c>
      <c r="J25" s="177">
        <v>229</v>
      </c>
      <c r="K25" s="177">
        <v>313</v>
      </c>
      <c r="L25" s="172">
        <v>419</v>
      </c>
      <c r="M25" s="172">
        <v>335</v>
      </c>
      <c r="N25" s="330"/>
    </row>
    <row r="26" spans="1:14" ht="12" customHeight="1">
      <c r="A26" s="171" t="s">
        <v>40</v>
      </c>
      <c r="B26" s="177">
        <v>2638</v>
      </c>
      <c r="C26" s="177">
        <v>1197</v>
      </c>
      <c r="D26" s="177">
        <v>1441</v>
      </c>
      <c r="E26" s="177">
        <v>242</v>
      </c>
      <c r="F26" s="177">
        <v>1561</v>
      </c>
      <c r="G26" s="177">
        <v>835</v>
      </c>
      <c r="H26" s="177">
        <v>1047</v>
      </c>
      <c r="I26" s="177">
        <v>1591</v>
      </c>
      <c r="J26" s="177">
        <v>473</v>
      </c>
      <c r="K26" s="177">
        <v>573</v>
      </c>
      <c r="L26" s="172">
        <v>642</v>
      </c>
      <c r="M26" s="172">
        <v>950</v>
      </c>
      <c r="N26" s="330"/>
    </row>
    <row r="27" spans="1:14" ht="12" customHeight="1">
      <c r="A27" s="171" t="s">
        <v>41</v>
      </c>
      <c r="B27" s="177">
        <v>1457</v>
      </c>
      <c r="C27" s="177">
        <v>644</v>
      </c>
      <c r="D27" s="177">
        <v>812</v>
      </c>
      <c r="E27" s="177">
        <v>135</v>
      </c>
      <c r="F27" s="177">
        <v>838</v>
      </c>
      <c r="G27" s="177">
        <v>484</v>
      </c>
      <c r="H27" s="177">
        <v>617</v>
      </c>
      <c r="I27" s="177">
        <v>840</v>
      </c>
      <c r="J27" s="177">
        <v>188</v>
      </c>
      <c r="K27" s="177">
        <v>284</v>
      </c>
      <c r="L27" s="172">
        <v>447</v>
      </c>
      <c r="M27" s="172">
        <v>538</v>
      </c>
      <c r="N27" s="330"/>
    </row>
    <row r="28" spans="1:14" ht="15" customHeight="1">
      <c r="A28" s="173" t="s">
        <v>21</v>
      </c>
      <c r="B28" s="179">
        <v>86250</v>
      </c>
      <c r="C28" s="179">
        <v>44576</v>
      </c>
      <c r="D28" s="179">
        <v>41674</v>
      </c>
      <c r="E28" s="179">
        <v>8680</v>
      </c>
      <c r="F28" s="179">
        <v>53802</v>
      </c>
      <c r="G28" s="179">
        <v>23768</v>
      </c>
      <c r="H28" s="179">
        <v>31651</v>
      </c>
      <c r="I28" s="179">
        <v>54599</v>
      </c>
      <c r="J28" s="179">
        <v>16734</v>
      </c>
      <c r="K28" s="179">
        <v>18153</v>
      </c>
      <c r="L28" s="174">
        <v>14832</v>
      </c>
      <c r="M28" s="174">
        <v>36531</v>
      </c>
      <c r="N28" s="330"/>
    </row>
    <row r="29" spans="1:14" s="69" customFormat="1" ht="5.0999999999999996" customHeight="1">
      <c r="A29" s="95"/>
      <c r="B29" s="96"/>
      <c r="C29" s="96"/>
      <c r="D29" s="97"/>
      <c r="E29" s="96"/>
      <c r="F29" s="96"/>
      <c r="G29" s="96"/>
      <c r="H29" s="96"/>
      <c r="I29" s="98"/>
      <c r="J29" s="96"/>
      <c r="K29" s="98"/>
      <c r="L29" s="96"/>
      <c r="M29" s="96"/>
    </row>
    <row r="30" spans="1:14" s="69" customFormat="1" ht="9.6">
      <c r="A30" s="94" t="s">
        <v>158</v>
      </c>
    </row>
    <row r="31" spans="1:14" ht="4.5" customHeight="1">
      <c r="J31" s="41"/>
      <c r="L31" s="41"/>
      <c r="M31" s="41"/>
    </row>
    <row r="32" spans="1:14" ht="12.75" customHeight="1">
      <c r="A32" s="551" t="s">
        <v>60</v>
      </c>
      <c r="B32" s="547" t="s">
        <v>8</v>
      </c>
      <c r="C32" s="549" t="s">
        <v>73</v>
      </c>
      <c r="D32" s="550"/>
      <c r="E32" s="519" t="s">
        <v>45</v>
      </c>
      <c r="F32" s="553"/>
      <c r="G32" s="517"/>
      <c r="H32" s="519" t="s">
        <v>43</v>
      </c>
      <c r="I32" s="517"/>
      <c r="J32" s="519" t="s">
        <v>44</v>
      </c>
      <c r="K32" s="553"/>
      <c r="L32" s="553"/>
      <c r="M32" s="553"/>
    </row>
    <row r="33" spans="1:13" s="39" customFormat="1" ht="20.399999999999999">
      <c r="A33" s="552"/>
      <c r="B33" s="548"/>
      <c r="C33" s="175" t="s">
        <v>6</v>
      </c>
      <c r="D33" s="175" t="s">
        <v>7</v>
      </c>
      <c r="E33" s="175" t="s">
        <v>34</v>
      </c>
      <c r="F33" s="215" t="s">
        <v>50</v>
      </c>
      <c r="G33" s="175" t="s">
        <v>51</v>
      </c>
      <c r="H33" s="175" t="s">
        <v>48</v>
      </c>
      <c r="I33" s="175" t="s">
        <v>75</v>
      </c>
      <c r="J33" s="175" t="s">
        <v>35</v>
      </c>
      <c r="K33" s="175" t="s">
        <v>36</v>
      </c>
      <c r="L33" s="176" t="s">
        <v>37</v>
      </c>
      <c r="M33" s="176" t="s">
        <v>178</v>
      </c>
    </row>
    <row r="34" spans="1:13" ht="12" customHeight="1">
      <c r="A34" s="171" t="s">
        <v>9</v>
      </c>
      <c r="B34" s="177">
        <v>9561</v>
      </c>
      <c r="C34" s="180">
        <f>C9/B34*100</f>
        <v>53.0070076351846</v>
      </c>
      <c r="D34" s="180">
        <f>D9/B34*100</f>
        <v>46.992992364815393</v>
      </c>
      <c r="E34" s="180">
        <f>E9/B9*100</f>
        <v>11.609664261060558</v>
      </c>
      <c r="F34" s="180">
        <f>F9/B9*100</f>
        <v>61.646271310532377</v>
      </c>
      <c r="G34" s="180">
        <f>G9/B9*100</f>
        <v>26.754523585399014</v>
      </c>
      <c r="H34" s="180">
        <f>H9/B9*100</f>
        <v>36.795314297667609</v>
      </c>
      <c r="I34" s="180">
        <f>I9/B9*100</f>
        <v>63.215144859324333</v>
      </c>
      <c r="J34" s="180">
        <f>J9/B9*100</f>
        <v>22.183871979918418</v>
      </c>
      <c r="K34" s="180">
        <f>K9/B9*100</f>
        <v>21.639995816337205</v>
      </c>
      <c r="L34" s="308">
        <f>L9/B9*100</f>
        <v>9.8839033573893946</v>
      </c>
      <c r="M34" s="308">
        <f>M9/B9*100</f>
        <v>46.29222884635498</v>
      </c>
    </row>
    <row r="35" spans="1:13" ht="12" customHeight="1">
      <c r="A35" s="171" t="s">
        <v>10</v>
      </c>
      <c r="B35" s="177">
        <v>1549</v>
      </c>
      <c r="C35" s="180">
        <f t="shared" ref="C35:C53" si="0">C10/B35*100</f>
        <v>47.256294383473204</v>
      </c>
      <c r="D35" s="180">
        <f t="shared" ref="D35:D53" si="1">D10/B35*100</f>
        <v>52.808263395739189</v>
      </c>
      <c r="E35" s="180">
        <f t="shared" ref="E35:E53" si="2">E10/B10*100</f>
        <v>10.200129115558425</v>
      </c>
      <c r="F35" s="180">
        <f t="shared" ref="F35:F53" si="3">F10/B10*100</f>
        <v>59.84506132989025</v>
      </c>
      <c r="G35" s="180">
        <f t="shared" ref="G35:G53" si="4">G10/B10*100</f>
        <v>30.019367333763718</v>
      </c>
      <c r="H35" s="180">
        <f t="shared" ref="H35:H53" si="5">H10/B10*100</f>
        <v>40.284054228534536</v>
      </c>
      <c r="I35" s="180">
        <f t="shared" ref="I35:I53" si="6">I10/B10*100</f>
        <v>59.715945771465464</v>
      </c>
      <c r="J35" s="180">
        <f t="shared" ref="J35:J53" si="7">J10/B10*100</f>
        <v>16.655907036797934</v>
      </c>
      <c r="K35" s="180">
        <f t="shared" ref="K35:K53" si="8">K10/B10*100</f>
        <v>23.499031633311816</v>
      </c>
      <c r="L35" s="206">
        <f t="shared" ref="L35:L53" si="9">L10/B10*100</f>
        <v>27.049709489993546</v>
      </c>
      <c r="M35" s="206">
        <f t="shared" ref="M35:M53" si="10">M10/B10*100</f>
        <v>32.795351839896711</v>
      </c>
    </row>
    <row r="36" spans="1:13" ht="12" customHeight="1">
      <c r="A36" s="171" t="s">
        <v>23</v>
      </c>
      <c r="B36" s="177">
        <v>1629</v>
      </c>
      <c r="C36" s="180">
        <f t="shared" si="0"/>
        <v>47.575199508901164</v>
      </c>
      <c r="D36" s="180">
        <f t="shared" si="1"/>
        <v>52.363413136893797</v>
      </c>
      <c r="E36" s="180">
        <f t="shared" si="2"/>
        <v>11.602209944751381</v>
      </c>
      <c r="F36" s="180">
        <f t="shared" si="3"/>
        <v>57.765500306936765</v>
      </c>
      <c r="G36" s="180">
        <f t="shared" si="4"/>
        <v>30.632289748311848</v>
      </c>
      <c r="H36" s="180">
        <f t="shared" si="5"/>
        <v>33.578882750153468</v>
      </c>
      <c r="I36" s="180">
        <f t="shared" si="6"/>
        <v>66.421117249846532</v>
      </c>
      <c r="J36" s="180">
        <f t="shared" si="7"/>
        <v>21.915285451197054</v>
      </c>
      <c r="K36" s="180">
        <f t="shared" si="8"/>
        <v>27.255985267034994</v>
      </c>
      <c r="L36" s="206">
        <f t="shared" si="9"/>
        <v>13.014119091467158</v>
      </c>
      <c r="M36" s="206">
        <f t="shared" si="10"/>
        <v>37.814610190300797</v>
      </c>
    </row>
    <row r="37" spans="1:13" ht="12" customHeight="1">
      <c r="A37" s="171" t="s">
        <v>11</v>
      </c>
      <c r="B37" s="177">
        <v>14510</v>
      </c>
      <c r="C37" s="180">
        <f t="shared" si="0"/>
        <v>54.700206753962789</v>
      </c>
      <c r="D37" s="180">
        <f t="shared" si="1"/>
        <v>45.299793246037218</v>
      </c>
      <c r="E37" s="180">
        <f t="shared" si="2"/>
        <v>9.7243280496209508</v>
      </c>
      <c r="F37" s="180">
        <f t="shared" si="3"/>
        <v>62.267401791867684</v>
      </c>
      <c r="G37" s="180">
        <f t="shared" si="4"/>
        <v>28.008270158511372</v>
      </c>
      <c r="H37" s="180">
        <f t="shared" si="5"/>
        <v>35.010337698139217</v>
      </c>
      <c r="I37" s="180">
        <f t="shared" si="6"/>
        <v>64.996554100620259</v>
      </c>
      <c r="J37" s="180">
        <f t="shared" si="7"/>
        <v>20.254996554100622</v>
      </c>
      <c r="K37" s="180">
        <f t="shared" si="8"/>
        <v>20.365265334252239</v>
      </c>
      <c r="L37" s="206">
        <f t="shared" si="9"/>
        <v>13.824948311509305</v>
      </c>
      <c r="M37" s="206">
        <f t="shared" si="10"/>
        <v>45.554789800137833</v>
      </c>
    </row>
    <row r="38" spans="1:13" ht="12" customHeight="1">
      <c r="A38" s="171" t="s">
        <v>12</v>
      </c>
      <c r="B38" s="177">
        <v>2982</v>
      </c>
      <c r="C38" s="180">
        <f t="shared" si="0"/>
        <v>51.173708920187785</v>
      </c>
      <c r="D38" s="180">
        <f t="shared" si="1"/>
        <v>48.826291079812208</v>
      </c>
      <c r="E38" s="180">
        <f t="shared" si="2"/>
        <v>8.7189805499664654</v>
      </c>
      <c r="F38" s="180">
        <f t="shared" si="3"/>
        <v>64.419852448021459</v>
      </c>
      <c r="G38" s="180">
        <f t="shared" si="4"/>
        <v>26.894701542588866</v>
      </c>
      <c r="H38" s="180">
        <f t="shared" si="5"/>
        <v>40.710932260228034</v>
      </c>
      <c r="I38" s="180">
        <f t="shared" si="6"/>
        <v>59.322602280348761</v>
      </c>
      <c r="J38" s="180">
        <f t="shared" si="7"/>
        <v>15.560026827632461</v>
      </c>
      <c r="K38" s="180">
        <f t="shared" si="8"/>
        <v>19.047619047619047</v>
      </c>
      <c r="L38" s="206">
        <f t="shared" si="9"/>
        <v>22.602280348759223</v>
      </c>
      <c r="M38" s="206">
        <f t="shared" si="10"/>
        <v>42.823608316566066</v>
      </c>
    </row>
    <row r="39" spans="1:13" ht="12" customHeight="1">
      <c r="A39" s="171" t="s">
        <v>13</v>
      </c>
      <c r="B39" s="177">
        <v>2724</v>
      </c>
      <c r="C39" s="180">
        <f t="shared" si="0"/>
        <v>46.512481644640232</v>
      </c>
      <c r="D39" s="180">
        <f t="shared" si="1"/>
        <v>53.487518355359768</v>
      </c>
      <c r="E39" s="180">
        <f t="shared" si="2"/>
        <v>11.16005873715125</v>
      </c>
      <c r="F39" s="180">
        <f t="shared" si="3"/>
        <v>59.618208516886931</v>
      </c>
      <c r="G39" s="180">
        <f t="shared" si="4"/>
        <v>29.22173274596182</v>
      </c>
      <c r="H39" s="180">
        <f t="shared" si="5"/>
        <v>36.270190895741557</v>
      </c>
      <c r="I39" s="180">
        <f t="shared" si="6"/>
        <v>63.693098384728344</v>
      </c>
      <c r="J39" s="180">
        <f t="shared" si="7"/>
        <v>21.32892804698972</v>
      </c>
      <c r="K39" s="180">
        <f t="shared" si="8"/>
        <v>25.293685756240826</v>
      </c>
      <c r="L39" s="206">
        <f t="shared" si="9"/>
        <v>12.37151248164464</v>
      </c>
      <c r="M39" s="206">
        <f t="shared" si="10"/>
        <v>41.005873715124821</v>
      </c>
    </row>
    <row r="40" spans="1:13" ht="12" customHeight="1">
      <c r="A40" s="171" t="s">
        <v>14</v>
      </c>
      <c r="B40" s="177">
        <v>4615</v>
      </c>
      <c r="C40" s="180">
        <f t="shared" si="0"/>
        <v>49.360780065005414</v>
      </c>
      <c r="D40" s="180">
        <f t="shared" si="1"/>
        <v>50.639219934994586</v>
      </c>
      <c r="E40" s="180">
        <f t="shared" si="2"/>
        <v>8.7973997833152762</v>
      </c>
      <c r="F40" s="180">
        <f t="shared" si="3"/>
        <v>64.485373781148425</v>
      </c>
      <c r="G40" s="180">
        <f t="shared" si="4"/>
        <v>26.717226435536297</v>
      </c>
      <c r="H40" s="180">
        <f t="shared" si="5"/>
        <v>35.752979414951248</v>
      </c>
      <c r="I40" s="180">
        <f t="shared" si="6"/>
        <v>64.247020585048759</v>
      </c>
      <c r="J40" s="180">
        <f t="shared" si="7"/>
        <v>17.464788732394364</v>
      </c>
      <c r="K40" s="180">
        <f t="shared" si="8"/>
        <v>20.281690140845072</v>
      </c>
      <c r="L40" s="206">
        <f t="shared" si="9"/>
        <v>24.918743228602384</v>
      </c>
      <c r="M40" s="206">
        <f t="shared" si="10"/>
        <v>37.33477789815818</v>
      </c>
    </row>
    <row r="41" spans="1:13" ht="12" customHeight="1">
      <c r="A41" s="171" t="s">
        <v>15</v>
      </c>
      <c r="B41" s="177">
        <v>1566</v>
      </c>
      <c r="C41" s="180">
        <f t="shared" si="0"/>
        <v>47.254150702426564</v>
      </c>
      <c r="D41" s="180">
        <f t="shared" si="1"/>
        <v>52.809706257982128</v>
      </c>
      <c r="E41" s="180">
        <f t="shared" si="2"/>
        <v>9.6424010217113665</v>
      </c>
      <c r="F41" s="180">
        <f t="shared" si="3"/>
        <v>59.642401021711365</v>
      </c>
      <c r="G41" s="180">
        <f t="shared" si="4"/>
        <v>30.715197956577267</v>
      </c>
      <c r="H41" s="180">
        <f t="shared" si="5"/>
        <v>33.971902937420175</v>
      </c>
      <c r="I41" s="180">
        <f t="shared" si="6"/>
        <v>66.091954022988503</v>
      </c>
      <c r="J41" s="180">
        <f t="shared" si="7"/>
        <v>22.924648786717754</v>
      </c>
      <c r="K41" s="180">
        <f t="shared" si="8"/>
        <v>23.946360153256705</v>
      </c>
      <c r="L41" s="206">
        <f t="shared" si="9"/>
        <v>13.090676883780333</v>
      </c>
      <c r="M41" s="206">
        <f t="shared" si="10"/>
        <v>40.102171136653894</v>
      </c>
    </row>
    <row r="42" spans="1:13" ht="12" customHeight="1">
      <c r="A42" s="171" t="s">
        <v>5</v>
      </c>
      <c r="B42" s="177">
        <v>5939</v>
      </c>
      <c r="C42" s="180">
        <f t="shared" si="0"/>
        <v>53.897962619969697</v>
      </c>
      <c r="D42" s="180">
        <f t="shared" si="1"/>
        <v>46.10203738003031</v>
      </c>
      <c r="E42" s="180">
        <f t="shared" si="2"/>
        <v>7.593871022057586</v>
      </c>
      <c r="F42" s="180">
        <f t="shared" si="3"/>
        <v>67.620811584441824</v>
      </c>
      <c r="G42" s="180">
        <f t="shared" si="4"/>
        <v>24.785317393500588</v>
      </c>
      <c r="H42" s="180">
        <f t="shared" si="5"/>
        <v>38.440814952012126</v>
      </c>
      <c r="I42" s="180">
        <f t="shared" si="6"/>
        <v>61.559185047987874</v>
      </c>
      <c r="J42" s="180">
        <f t="shared" si="7"/>
        <v>14.244822360666779</v>
      </c>
      <c r="K42" s="180">
        <f t="shared" si="8"/>
        <v>19.430880619632934</v>
      </c>
      <c r="L42" s="206">
        <f t="shared" si="9"/>
        <v>26.519616096986027</v>
      </c>
      <c r="M42" s="206">
        <f t="shared" si="10"/>
        <v>39.804680922714262</v>
      </c>
    </row>
    <row r="43" spans="1:13" ht="12" customHeight="1">
      <c r="A43" s="171" t="s">
        <v>16</v>
      </c>
      <c r="B43" s="177">
        <v>3572</v>
      </c>
      <c r="C43" s="180">
        <f t="shared" si="0"/>
        <v>47.816349384098544</v>
      </c>
      <c r="D43" s="180">
        <f t="shared" si="1"/>
        <v>52.183650615901456</v>
      </c>
      <c r="E43" s="180">
        <f t="shared" si="2"/>
        <v>9.7144456886898105</v>
      </c>
      <c r="F43" s="180">
        <f t="shared" si="3"/>
        <v>61.842105263157897</v>
      </c>
      <c r="G43" s="180">
        <f t="shared" si="4"/>
        <v>28.443449048152296</v>
      </c>
      <c r="H43" s="180">
        <f t="shared" si="5"/>
        <v>35.274356103023521</v>
      </c>
      <c r="I43" s="180">
        <f t="shared" si="6"/>
        <v>64.697648376259792</v>
      </c>
      <c r="J43" s="180">
        <f t="shared" si="7"/>
        <v>21.388577827547593</v>
      </c>
      <c r="K43" s="180">
        <f t="shared" si="8"/>
        <v>24.160134378499439</v>
      </c>
      <c r="L43" s="206">
        <f t="shared" si="9"/>
        <v>13.745800671892496</v>
      </c>
      <c r="M43" s="206">
        <f t="shared" si="10"/>
        <v>40.677491601343782</v>
      </c>
    </row>
    <row r="44" spans="1:13" ht="12" customHeight="1">
      <c r="A44" s="171" t="s">
        <v>17</v>
      </c>
      <c r="B44" s="177">
        <v>1642</v>
      </c>
      <c r="C44" s="180">
        <f t="shared" si="0"/>
        <v>52.131546894031665</v>
      </c>
      <c r="D44" s="180">
        <f t="shared" si="1"/>
        <v>47.868453105968335</v>
      </c>
      <c r="E44" s="180">
        <f t="shared" si="2"/>
        <v>10.170523751522534</v>
      </c>
      <c r="F44" s="180">
        <f t="shared" si="3"/>
        <v>63.641900121802678</v>
      </c>
      <c r="G44" s="180">
        <f t="shared" si="4"/>
        <v>26.187576126674788</v>
      </c>
      <c r="H44" s="180">
        <f t="shared" si="5"/>
        <v>37.576126674786849</v>
      </c>
      <c r="I44" s="180">
        <f t="shared" si="6"/>
        <v>62.423873325213151</v>
      </c>
      <c r="J44" s="180">
        <f t="shared" si="7"/>
        <v>19.732034104750305</v>
      </c>
      <c r="K44" s="180">
        <f t="shared" si="8"/>
        <v>22.533495736906211</v>
      </c>
      <c r="L44" s="206">
        <f t="shared" si="9"/>
        <v>12.302070645554203</v>
      </c>
      <c r="M44" s="206">
        <f t="shared" si="10"/>
        <v>45.432399512789281</v>
      </c>
    </row>
    <row r="45" spans="1:13" ht="12" customHeight="1">
      <c r="A45" s="171" t="s">
        <v>24</v>
      </c>
      <c r="B45" s="177">
        <v>8588</v>
      </c>
      <c r="C45" s="180">
        <f t="shared" si="0"/>
        <v>53.423381462505823</v>
      </c>
      <c r="D45" s="180">
        <f t="shared" si="1"/>
        <v>46.576618537494177</v>
      </c>
      <c r="E45" s="180">
        <f t="shared" si="2"/>
        <v>11.86539357242664</v>
      </c>
      <c r="F45" s="180">
        <f t="shared" si="3"/>
        <v>60.933861201676756</v>
      </c>
      <c r="G45" s="180">
        <f t="shared" si="4"/>
        <v>27.2007452258966</v>
      </c>
      <c r="H45" s="180">
        <f t="shared" si="5"/>
        <v>36.050302748020499</v>
      </c>
      <c r="I45" s="180">
        <f t="shared" si="6"/>
        <v>63.961341406613883</v>
      </c>
      <c r="J45" s="180">
        <f t="shared" si="7"/>
        <v>23.39310666045645</v>
      </c>
      <c r="K45" s="180">
        <f t="shared" si="8"/>
        <v>21.425244527247322</v>
      </c>
      <c r="L45" s="206">
        <f t="shared" si="9"/>
        <v>9.4550535631113188</v>
      </c>
      <c r="M45" s="206">
        <f t="shared" si="10"/>
        <v>45.738239403819279</v>
      </c>
    </row>
    <row r="46" spans="1:13" ht="12" customHeight="1">
      <c r="A46" s="171" t="s">
        <v>28</v>
      </c>
      <c r="B46" s="177">
        <v>4581</v>
      </c>
      <c r="C46" s="180">
        <f t="shared" si="0"/>
        <v>55.009823182711202</v>
      </c>
      <c r="D46" s="180">
        <f t="shared" si="1"/>
        <v>45.01200611220257</v>
      </c>
      <c r="E46" s="180">
        <f t="shared" si="2"/>
        <v>7.4874481554245795</v>
      </c>
      <c r="F46" s="180">
        <f t="shared" si="3"/>
        <v>65.728006985374378</v>
      </c>
      <c r="G46" s="180">
        <f t="shared" si="4"/>
        <v>26.784544859201048</v>
      </c>
      <c r="H46" s="180">
        <f t="shared" si="5"/>
        <v>34.206505129884306</v>
      </c>
      <c r="I46" s="180">
        <f t="shared" si="6"/>
        <v>65.793494870115694</v>
      </c>
      <c r="J46" s="180">
        <f t="shared" si="7"/>
        <v>15.673433748089938</v>
      </c>
      <c r="K46" s="180">
        <f t="shared" si="8"/>
        <v>17.463435931019429</v>
      </c>
      <c r="L46" s="206">
        <f t="shared" si="9"/>
        <v>25.562104344029692</v>
      </c>
      <c r="M46" s="206">
        <f t="shared" si="10"/>
        <v>41.301025976860949</v>
      </c>
    </row>
    <row r="47" spans="1:13" ht="12" customHeight="1">
      <c r="A47" s="171" t="s">
        <v>42</v>
      </c>
      <c r="B47" s="177">
        <v>2640</v>
      </c>
      <c r="C47" s="180">
        <f t="shared" si="0"/>
        <v>56.25</v>
      </c>
      <c r="D47" s="180">
        <f t="shared" si="1"/>
        <v>43.75</v>
      </c>
      <c r="E47" s="180">
        <f t="shared" si="2"/>
        <v>11.212121212121213</v>
      </c>
      <c r="F47" s="180">
        <f t="shared" si="3"/>
        <v>63.522727272727273</v>
      </c>
      <c r="G47" s="180">
        <f t="shared" si="4"/>
        <v>25.265151515151512</v>
      </c>
      <c r="H47" s="180">
        <f t="shared" si="5"/>
        <v>36.666666666666664</v>
      </c>
      <c r="I47" s="180">
        <f t="shared" si="6"/>
        <v>63.333333333333329</v>
      </c>
      <c r="J47" s="180">
        <f t="shared" si="7"/>
        <v>18.75</v>
      </c>
      <c r="K47" s="180">
        <f t="shared" si="8"/>
        <v>17.462121212121211</v>
      </c>
      <c r="L47" s="206">
        <f t="shared" si="9"/>
        <v>12.045454545454545</v>
      </c>
      <c r="M47" s="206">
        <f t="shared" si="10"/>
        <v>51.780303030303031</v>
      </c>
    </row>
    <row r="48" spans="1:13" ht="12" customHeight="1">
      <c r="A48" s="171" t="s">
        <v>18</v>
      </c>
      <c r="B48" s="177">
        <v>10430</v>
      </c>
      <c r="C48" s="180">
        <f t="shared" si="0"/>
        <v>52.329817833173543</v>
      </c>
      <c r="D48" s="180">
        <f t="shared" si="1"/>
        <v>47.670182166826464</v>
      </c>
      <c r="E48" s="180">
        <f t="shared" si="2"/>
        <v>11.342281879194632</v>
      </c>
      <c r="F48" s="180">
        <f t="shared" si="3"/>
        <v>63.739213806327896</v>
      </c>
      <c r="G48" s="180">
        <f t="shared" si="4"/>
        <v>24.91850431447747</v>
      </c>
      <c r="H48" s="180">
        <f t="shared" si="5"/>
        <v>38.40843720038351</v>
      </c>
      <c r="I48" s="180">
        <f t="shared" si="6"/>
        <v>61.591562799616497</v>
      </c>
      <c r="J48" s="180">
        <f t="shared" si="7"/>
        <v>20.30680728667306</v>
      </c>
      <c r="K48" s="180">
        <f t="shared" si="8"/>
        <v>20.086289549376797</v>
      </c>
      <c r="L48" s="206">
        <f t="shared" si="9"/>
        <v>14.592521572387342</v>
      </c>
      <c r="M48" s="206">
        <f t="shared" si="10"/>
        <v>45.014381591562802</v>
      </c>
    </row>
    <row r="49" spans="1:13" ht="12" customHeight="1">
      <c r="A49" s="171" t="s">
        <v>19</v>
      </c>
      <c r="B49" s="177">
        <v>4330</v>
      </c>
      <c r="C49" s="180">
        <f t="shared" si="0"/>
        <v>45.866050808314085</v>
      </c>
      <c r="D49" s="180">
        <f t="shared" si="1"/>
        <v>54.110854503464203</v>
      </c>
      <c r="E49" s="180">
        <f t="shared" si="2"/>
        <v>8.4988452655889137</v>
      </c>
      <c r="F49" s="180">
        <f t="shared" si="3"/>
        <v>59.722863741339495</v>
      </c>
      <c r="G49" s="180">
        <f t="shared" si="4"/>
        <v>31.755196304849886</v>
      </c>
      <c r="H49" s="180">
        <f t="shared" si="5"/>
        <v>36.189376443418013</v>
      </c>
      <c r="I49" s="180">
        <f t="shared" si="6"/>
        <v>63.787528868360276</v>
      </c>
      <c r="J49" s="180">
        <f t="shared" si="7"/>
        <v>15.842956120092378</v>
      </c>
      <c r="K49" s="180">
        <f t="shared" si="8"/>
        <v>23.071593533487299</v>
      </c>
      <c r="L49" s="206">
        <f t="shared" si="9"/>
        <v>29.69976905311778</v>
      </c>
      <c r="M49" s="206">
        <f t="shared" si="10"/>
        <v>31.362586605080832</v>
      </c>
    </row>
    <row r="50" spans="1:13" ht="12" customHeight="1">
      <c r="A50" s="171" t="s">
        <v>20</v>
      </c>
      <c r="B50" s="177">
        <v>1297</v>
      </c>
      <c r="C50" s="180">
        <f t="shared" si="0"/>
        <v>47.031611410948344</v>
      </c>
      <c r="D50" s="180">
        <f t="shared" si="1"/>
        <v>52.968388589051663</v>
      </c>
      <c r="E50" s="180">
        <f t="shared" si="2"/>
        <v>10.794140323824211</v>
      </c>
      <c r="F50" s="180">
        <f t="shared" si="3"/>
        <v>55.975327679259834</v>
      </c>
      <c r="G50" s="180">
        <f t="shared" si="4"/>
        <v>33.230531996915957</v>
      </c>
      <c r="H50" s="180">
        <f t="shared" si="5"/>
        <v>36.160370084811099</v>
      </c>
      <c r="I50" s="180">
        <f t="shared" si="6"/>
        <v>63.762528912875872</v>
      </c>
      <c r="J50" s="180">
        <f t="shared" si="7"/>
        <v>17.656129529683888</v>
      </c>
      <c r="K50" s="180">
        <f t="shared" si="8"/>
        <v>24.132613723978409</v>
      </c>
      <c r="L50" s="206">
        <f t="shared" si="9"/>
        <v>32.305319969159605</v>
      </c>
      <c r="M50" s="206">
        <f t="shared" si="10"/>
        <v>25.828835774865073</v>
      </c>
    </row>
    <row r="51" spans="1:13" ht="12" customHeight="1">
      <c r="A51" s="171" t="s">
        <v>40</v>
      </c>
      <c r="B51" s="177">
        <v>2638</v>
      </c>
      <c r="C51" s="180">
        <f t="shared" si="0"/>
        <v>45.375284306292649</v>
      </c>
      <c r="D51" s="180">
        <f t="shared" si="1"/>
        <v>54.624715693707351</v>
      </c>
      <c r="E51" s="180">
        <f t="shared" si="2"/>
        <v>9.1736163760424567</v>
      </c>
      <c r="F51" s="180">
        <f t="shared" si="3"/>
        <v>59.17361637604246</v>
      </c>
      <c r="G51" s="180">
        <f t="shared" si="4"/>
        <v>31.652767247915087</v>
      </c>
      <c r="H51" s="180">
        <f t="shared" si="5"/>
        <v>39.689158453373771</v>
      </c>
      <c r="I51" s="180">
        <f t="shared" si="6"/>
        <v>60.310841546626236</v>
      </c>
      <c r="J51" s="180">
        <f t="shared" si="7"/>
        <v>17.930250189537528</v>
      </c>
      <c r="K51" s="180">
        <f t="shared" si="8"/>
        <v>21.721000758150115</v>
      </c>
      <c r="L51" s="206">
        <f t="shared" si="9"/>
        <v>24.336618650492799</v>
      </c>
      <c r="M51" s="206">
        <f t="shared" si="10"/>
        <v>36.012130401819562</v>
      </c>
    </row>
    <row r="52" spans="1:13" ht="12" customHeight="1">
      <c r="A52" s="171" t="s">
        <v>41</v>
      </c>
      <c r="B52" s="177">
        <v>1457</v>
      </c>
      <c r="C52" s="180">
        <f t="shared" si="0"/>
        <v>44.200411805078929</v>
      </c>
      <c r="D52" s="180">
        <f t="shared" si="1"/>
        <v>55.73095401509952</v>
      </c>
      <c r="E52" s="180">
        <f t="shared" si="2"/>
        <v>9.2656142759094031</v>
      </c>
      <c r="F52" s="180">
        <f t="shared" si="3"/>
        <v>57.515442690459849</v>
      </c>
      <c r="G52" s="180">
        <f t="shared" si="4"/>
        <v>33.218943033630751</v>
      </c>
      <c r="H52" s="180">
        <f t="shared" si="5"/>
        <v>42.347288949897049</v>
      </c>
      <c r="I52" s="180">
        <f t="shared" si="6"/>
        <v>57.652711050102958</v>
      </c>
      <c r="J52" s="180">
        <f t="shared" si="7"/>
        <v>12.903225806451612</v>
      </c>
      <c r="K52" s="180">
        <f t="shared" si="8"/>
        <v>19.492107069320522</v>
      </c>
      <c r="L52" s="206">
        <f t="shared" si="9"/>
        <v>30.679478380233355</v>
      </c>
      <c r="M52" s="206">
        <f t="shared" si="10"/>
        <v>36.925188743994511</v>
      </c>
    </row>
    <row r="53" spans="1:13" ht="15" customHeight="1">
      <c r="A53" s="173" t="s">
        <v>21</v>
      </c>
      <c r="B53" s="179">
        <v>86250</v>
      </c>
      <c r="C53" s="181">
        <f t="shared" si="0"/>
        <v>51.682318840579711</v>
      </c>
      <c r="D53" s="181">
        <f t="shared" si="1"/>
        <v>48.317681159420289</v>
      </c>
      <c r="E53" s="181">
        <f t="shared" si="2"/>
        <v>10.063768115942029</v>
      </c>
      <c r="F53" s="181">
        <f t="shared" si="3"/>
        <v>62.379130434782603</v>
      </c>
      <c r="G53" s="181">
        <f t="shared" si="4"/>
        <v>27.557101449275361</v>
      </c>
      <c r="H53" s="181">
        <f t="shared" si="5"/>
        <v>36.696811594202899</v>
      </c>
      <c r="I53" s="181">
        <f t="shared" si="6"/>
        <v>63.303188405797108</v>
      </c>
      <c r="J53" s="181">
        <f t="shared" si="7"/>
        <v>19.401739130434784</v>
      </c>
      <c r="K53" s="181">
        <f t="shared" si="8"/>
        <v>21.04695652173913</v>
      </c>
      <c r="L53" s="207">
        <f t="shared" si="9"/>
        <v>17.196521739130436</v>
      </c>
      <c r="M53" s="207">
        <f t="shared" si="10"/>
        <v>42.35478260869565</v>
      </c>
    </row>
    <row r="54" spans="1:13" s="69" customFormat="1" ht="5.0999999999999996" customHeight="1">
      <c r="A54" s="95"/>
      <c r="B54" s="96"/>
      <c r="C54" s="96"/>
      <c r="D54" s="97"/>
      <c r="E54" s="96"/>
      <c r="F54" s="96"/>
      <c r="G54" s="96"/>
      <c r="H54" s="96"/>
      <c r="I54" s="98"/>
      <c r="J54" s="96"/>
      <c r="K54" s="98"/>
      <c r="L54" s="96"/>
      <c r="M54" s="96"/>
    </row>
    <row r="55" spans="1:13" s="69" customFormat="1" ht="9.6">
      <c r="A55" s="94" t="s">
        <v>158</v>
      </c>
    </row>
  </sheetData>
  <mergeCells count="12">
    <mergeCell ref="E7:G7"/>
    <mergeCell ref="H7:I7"/>
    <mergeCell ref="E32:G32"/>
    <mergeCell ref="H32:I32"/>
    <mergeCell ref="J7:M7"/>
    <mergeCell ref="J32:M32"/>
    <mergeCell ref="B32:B33"/>
    <mergeCell ref="C32:D32"/>
    <mergeCell ref="A7:A8"/>
    <mergeCell ref="A32:A33"/>
    <mergeCell ref="C7:D7"/>
    <mergeCell ref="B7:B8"/>
  </mergeCells>
  <phoneticPr fontId="6" type="noConversion"/>
  <hyperlinks>
    <hyperlink ref="M1" location="F!A1" display="Retour au menu" xr:uid="{00000000-0004-0000-0500-000000000000}"/>
  </hyperlinks>
  <pageMargins left="0.7" right="0.7" top="0.75" bottom="0.75" header="0.3" footer="0.3"/>
  <pageSetup paperSize="9" scale="84" fitToHeight="2" orientation="landscape" r:id="rId1"/>
  <headerFooter alignWithMargins="0">
    <oddFooter>&amp;L&amp;8&amp;K002060Le marché du travail bruxellois : Données statistiques - Caractéristiques des communes de la Région bruxelloise
Elaboration : view.brussels, www.actiris.be&amp;R&amp;8F &amp;P</oddFooter>
  </headerFooter>
  <rowBreaks count="1" manualBreakCount="1">
    <brk id="30"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56"/>
  <sheetViews>
    <sheetView showGridLines="0" zoomScaleNormal="100" zoomScaleSheetLayoutView="80" workbookViewId="0"/>
  </sheetViews>
  <sheetFormatPr baseColWidth="10" defaultColWidth="11.44140625" defaultRowHeight="10.199999999999999"/>
  <cols>
    <col min="1" max="1" width="18.6640625" style="35" customWidth="1"/>
    <col min="2" max="11" width="10.6640625" style="35" customWidth="1"/>
    <col min="12" max="16384" width="11.44140625" style="35"/>
  </cols>
  <sheetData>
    <row r="1" spans="1:13" ht="22.8">
      <c r="A1" s="70" t="s">
        <v>109</v>
      </c>
      <c r="K1" s="68" t="s">
        <v>107</v>
      </c>
    </row>
    <row r="2" spans="1:13" s="80" customFormat="1" ht="3" customHeight="1">
      <c r="A2" s="79"/>
      <c r="L2" s="443"/>
    </row>
    <row r="3" spans="1:13" s="80" customFormat="1" ht="15.75" customHeight="1">
      <c r="A3" s="81" t="s">
        <v>113</v>
      </c>
      <c r="L3" s="443"/>
    </row>
    <row r="4" spans="1:13" s="80" customFormat="1" ht="4.5" customHeight="1">
      <c r="A4" s="81"/>
      <c r="L4" s="443"/>
    </row>
    <row r="5" spans="1:13" ht="19.5" customHeight="1">
      <c r="A5" s="100" t="s">
        <v>194</v>
      </c>
      <c r="B5" s="67"/>
      <c r="C5" s="67"/>
      <c r="D5" s="67"/>
      <c r="E5" s="67"/>
      <c r="F5" s="67"/>
      <c r="G5" s="67"/>
      <c r="H5" s="67"/>
      <c r="I5" s="67"/>
      <c r="J5" s="67"/>
      <c r="K5" s="67"/>
    </row>
    <row r="6" spans="1:13" ht="4.5" customHeight="1"/>
    <row r="7" spans="1:13" ht="12" customHeight="1">
      <c r="A7" s="556" t="s">
        <v>59</v>
      </c>
      <c r="B7" s="557" t="s">
        <v>33</v>
      </c>
      <c r="C7" s="554" t="s">
        <v>6</v>
      </c>
      <c r="D7" s="554"/>
      <c r="E7" s="554"/>
      <c r="F7" s="554" t="s">
        <v>7</v>
      </c>
      <c r="G7" s="554"/>
      <c r="H7" s="554"/>
      <c r="I7" s="554" t="s">
        <v>8</v>
      </c>
      <c r="J7" s="554"/>
      <c r="K7" s="555"/>
    </row>
    <row r="8" spans="1:13" ht="12" customHeight="1">
      <c r="A8" s="556"/>
      <c r="B8" s="557"/>
      <c r="C8" s="346" t="s">
        <v>34</v>
      </c>
      <c r="D8" s="346" t="s">
        <v>50</v>
      </c>
      <c r="E8" s="346" t="s">
        <v>51</v>
      </c>
      <c r="F8" s="346" t="s">
        <v>34</v>
      </c>
      <c r="G8" s="346" t="s">
        <v>50</v>
      </c>
      <c r="H8" s="346" t="s">
        <v>51</v>
      </c>
      <c r="I8" s="478" t="s">
        <v>34</v>
      </c>
      <c r="J8" s="478" t="s">
        <v>50</v>
      </c>
      <c r="K8" s="479" t="s">
        <v>51</v>
      </c>
    </row>
    <row r="9" spans="1:13">
      <c r="A9" s="213" t="s">
        <v>9</v>
      </c>
      <c r="B9" s="177">
        <v>9561</v>
      </c>
      <c r="C9" s="214">
        <v>627</v>
      </c>
      <c r="D9" s="214">
        <v>2827</v>
      </c>
      <c r="E9" s="214">
        <v>1614</v>
      </c>
      <c r="F9" s="214">
        <v>483</v>
      </c>
      <c r="G9" s="214">
        <v>3067</v>
      </c>
      <c r="H9" s="214">
        <v>944</v>
      </c>
      <c r="I9" s="214">
        <f>SUM(C9,F9)</f>
        <v>1110</v>
      </c>
      <c r="J9" s="214">
        <f t="shared" ref="J9:K9" si="0">SUM(D9,G9)</f>
        <v>5894</v>
      </c>
      <c r="K9" s="500">
        <f t="shared" si="0"/>
        <v>2558</v>
      </c>
    </row>
    <row r="10" spans="1:13">
      <c r="A10" s="213" t="s">
        <v>10</v>
      </c>
      <c r="B10" s="177">
        <v>1549</v>
      </c>
      <c r="C10" s="214">
        <v>83</v>
      </c>
      <c r="D10" s="214">
        <v>415</v>
      </c>
      <c r="E10" s="214">
        <v>234</v>
      </c>
      <c r="F10" s="214">
        <v>75</v>
      </c>
      <c r="G10" s="214">
        <v>512</v>
      </c>
      <c r="H10" s="214">
        <v>231</v>
      </c>
      <c r="I10" s="214">
        <f t="shared" ref="I10:I28" si="1">SUM(C10,F10)</f>
        <v>158</v>
      </c>
      <c r="J10" s="214">
        <f t="shared" ref="J10:J28" si="2">SUM(D10,G10)</f>
        <v>927</v>
      </c>
      <c r="K10" s="500">
        <f t="shared" ref="K10:K28" si="3">SUM(E10,H10)</f>
        <v>465</v>
      </c>
    </row>
    <row r="11" spans="1:13">
      <c r="A11" s="213" t="s">
        <v>23</v>
      </c>
      <c r="B11" s="177">
        <v>1629</v>
      </c>
      <c r="C11" s="214">
        <v>110</v>
      </c>
      <c r="D11" s="214">
        <v>406</v>
      </c>
      <c r="E11" s="214">
        <v>260</v>
      </c>
      <c r="F11" s="214">
        <v>80</v>
      </c>
      <c r="G11" s="214">
        <v>535</v>
      </c>
      <c r="H11" s="214">
        <v>238</v>
      </c>
      <c r="I11" s="214">
        <f t="shared" si="1"/>
        <v>190</v>
      </c>
      <c r="J11" s="214">
        <f t="shared" si="2"/>
        <v>941</v>
      </c>
      <c r="K11" s="500">
        <f t="shared" si="3"/>
        <v>498</v>
      </c>
      <c r="M11" s="106"/>
    </row>
    <row r="12" spans="1:13">
      <c r="A12" s="213" t="s">
        <v>11</v>
      </c>
      <c r="B12" s="177">
        <v>14510</v>
      </c>
      <c r="C12" s="214">
        <v>812</v>
      </c>
      <c r="D12" s="214">
        <v>4575</v>
      </c>
      <c r="E12" s="214">
        <v>2551</v>
      </c>
      <c r="F12" s="214">
        <v>600</v>
      </c>
      <c r="G12" s="214">
        <v>4460</v>
      </c>
      <c r="H12" s="214">
        <v>1513</v>
      </c>
      <c r="I12" s="214">
        <f t="shared" si="1"/>
        <v>1412</v>
      </c>
      <c r="J12" s="214">
        <f t="shared" si="2"/>
        <v>9035</v>
      </c>
      <c r="K12" s="500">
        <f t="shared" si="3"/>
        <v>4064</v>
      </c>
      <c r="M12" s="31"/>
    </row>
    <row r="13" spans="1:13">
      <c r="A13" s="213" t="s">
        <v>12</v>
      </c>
      <c r="B13" s="177">
        <v>2982</v>
      </c>
      <c r="C13" s="214">
        <v>144</v>
      </c>
      <c r="D13" s="214">
        <v>976</v>
      </c>
      <c r="E13" s="214">
        <v>406</v>
      </c>
      <c r="F13" s="214">
        <v>116</v>
      </c>
      <c r="G13" s="214">
        <v>945</v>
      </c>
      <c r="H13" s="214">
        <v>396</v>
      </c>
      <c r="I13" s="214">
        <f t="shared" si="1"/>
        <v>260</v>
      </c>
      <c r="J13" s="214">
        <f t="shared" si="2"/>
        <v>1921</v>
      </c>
      <c r="K13" s="500">
        <f t="shared" si="3"/>
        <v>802</v>
      </c>
      <c r="M13" s="31"/>
    </row>
    <row r="14" spans="1:13">
      <c r="A14" s="213" t="s">
        <v>13</v>
      </c>
      <c r="B14" s="177">
        <v>2724</v>
      </c>
      <c r="C14" s="214">
        <v>168</v>
      </c>
      <c r="D14" s="214">
        <v>687</v>
      </c>
      <c r="E14" s="214">
        <v>412</v>
      </c>
      <c r="F14" s="214">
        <v>136</v>
      </c>
      <c r="G14" s="214">
        <v>938</v>
      </c>
      <c r="H14" s="214">
        <v>384</v>
      </c>
      <c r="I14" s="214">
        <f t="shared" si="1"/>
        <v>304</v>
      </c>
      <c r="J14" s="214">
        <f t="shared" si="2"/>
        <v>1625</v>
      </c>
      <c r="K14" s="500">
        <f t="shared" si="3"/>
        <v>796</v>
      </c>
      <c r="M14" s="31"/>
    </row>
    <row r="15" spans="1:13">
      <c r="A15" s="213" t="s">
        <v>14</v>
      </c>
      <c r="B15" s="177">
        <v>4615</v>
      </c>
      <c r="C15" s="214">
        <v>216</v>
      </c>
      <c r="D15" s="214">
        <v>1371</v>
      </c>
      <c r="E15" s="214">
        <v>691</v>
      </c>
      <c r="F15" s="214">
        <v>190</v>
      </c>
      <c r="G15" s="214">
        <v>1605</v>
      </c>
      <c r="H15" s="214">
        <v>542</v>
      </c>
      <c r="I15" s="214">
        <f t="shared" si="1"/>
        <v>406</v>
      </c>
      <c r="J15" s="214">
        <f t="shared" si="2"/>
        <v>2976</v>
      </c>
      <c r="K15" s="500">
        <f t="shared" si="3"/>
        <v>1233</v>
      </c>
      <c r="M15" s="31"/>
    </row>
    <row r="16" spans="1:13">
      <c r="A16" s="213" t="s">
        <v>15</v>
      </c>
      <c r="B16" s="177">
        <v>1566</v>
      </c>
      <c r="C16" s="214">
        <v>86</v>
      </c>
      <c r="D16" s="214">
        <v>407</v>
      </c>
      <c r="E16" s="214">
        <v>247</v>
      </c>
      <c r="F16" s="214">
        <v>66</v>
      </c>
      <c r="G16" s="214">
        <v>527</v>
      </c>
      <c r="H16" s="214">
        <v>234</v>
      </c>
      <c r="I16" s="214">
        <f t="shared" si="1"/>
        <v>152</v>
      </c>
      <c r="J16" s="214">
        <f t="shared" si="2"/>
        <v>934</v>
      </c>
      <c r="K16" s="500">
        <f t="shared" si="3"/>
        <v>481</v>
      </c>
      <c r="M16" s="106"/>
    </row>
    <row r="17" spans="1:13">
      <c r="A17" s="213" t="s">
        <v>5</v>
      </c>
      <c r="B17" s="177">
        <v>5939</v>
      </c>
      <c r="C17" s="214">
        <v>249</v>
      </c>
      <c r="D17" s="214">
        <v>2099</v>
      </c>
      <c r="E17" s="214">
        <v>854</v>
      </c>
      <c r="F17" s="214">
        <v>203</v>
      </c>
      <c r="G17" s="214">
        <v>1917</v>
      </c>
      <c r="H17" s="214">
        <v>619</v>
      </c>
      <c r="I17" s="214">
        <f t="shared" si="1"/>
        <v>452</v>
      </c>
      <c r="J17" s="214">
        <f t="shared" si="2"/>
        <v>4016</v>
      </c>
      <c r="K17" s="500">
        <f t="shared" si="3"/>
        <v>1473</v>
      </c>
      <c r="M17" s="31"/>
    </row>
    <row r="18" spans="1:13">
      <c r="A18" s="213" t="s">
        <v>16</v>
      </c>
      <c r="B18" s="177">
        <v>3572</v>
      </c>
      <c r="C18" s="214">
        <v>203</v>
      </c>
      <c r="D18" s="214">
        <v>966</v>
      </c>
      <c r="E18" s="214">
        <v>539</v>
      </c>
      <c r="F18" s="214">
        <v>144</v>
      </c>
      <c r="G18" s="214">
        <v>1243</v>
      </c>
      <c r="H18" s="214">
        <v>478</v>
      </c>
      <c r="I18" s="214">
        <f t="shared" si="1"/>
        <v>347</v>
      </c>
      <c r="J18" s="214">
        <f t="shared" si="2"/>
        <v>2209</v>
      </c>
      <c r="K18" s="500">
        <f t="shared" si="3"/>
        <v>1017</v>
      </c>
      <c r="M18" s="31"/>
    </row>
    <row r="19" spans="1:13">
      <c r="A19" s="213" t="s">
        <v>17</v>
      </c>
      <c r="B19" s="177">
        <v>1642</v>
      </c>
      <c r="C19" s="214">
        <v>96</v>
      </c>
      <c r="D19" s="214">
        <v>500</v>
      </c>
      <c r="E19" s="214">
        <v>260</v>
      </c>
      <c r="F19" s="214">
        <v>71</v>
      </c>
      <c r="G19" s="214">
        <v>545</v>
      </c>
      <c r="H19" s="214">
        <v>170</v>
      </c>
      <c r="I19" s="214">
        <f t="shared" si="1"/>
        <v>167</v>
      </c>
      <c r="J19" s="214">
        <f t="shared" si="2"/>
        <v>1045</v>
      </c>
      <c r="K19" s="500">
        <f t="shared" si="3"/>
        <v>430</v>
      </c>
    </row>
    <row r="20" spans="1:13">
      <c r="A20" s="213" t="s">
        <v>24</v>
      </c>
      <c r="B20" s="177">
        <v>8588</v>
      </c>
      <c r="C20" s="214">
        <v>567</v>
      </c>
      <c r="D20" s="214">
        <v>2546</v>
      </c>
      <c r="E20" s="214">
        <v>1475</v>
      </c>
      <c r="F20" s="214">
        <v>452</v>
      </c>
      <c r="G20" s="214">
        <v>2687</v>
      </c>
      <c r="H20" s="214">
        <v>861</v>
      </c>
      <c r="I20" s="214">
        <f t="shared" si="1"/>
        <v>1019</v>
      </c>
      <c r="J20" s="214">
        <f t="shared" si="2"/>
        <v>5233</v>
      </c>
      <c r="K20" s="500">
        <f t="shared" si="3"/>
        <v>2336</v>
      </c>
    </row>
    <row r="21" spans="1:13">
      <c r="A21" s="213" t="s">
        <v>28</v>
      </c>
      <c r="B21" s="177">
        <v>4581</v>
      </c>
      <c r="C21" s="214">
        <v>201</v>
      </c>
      <c r="D21" s="214">
        <v>1556</v>
      </c>
      <c r="E21" s="214">
        <v>763</v>
      </c>
      <c r="F21" s="214">
        <v>141</v>
      </c>
      <c r="G21" s="214">
        <v>1455</v>
      </c>
      <c r="H21" s="214">
        <v>465</v>
      </c>
      <c r="I21" s="214">
        <f t="shared" si="1"/>
        <v>342</v>
      </c>
      <c r="J21" s="214">
        <f t="shared" si="2"/>
        <v>3011</v>
      </c>
      <c r="K21" s="500">
        <f t="shared" si="3"/>
        <v>1228</v>
      </c>
    </row>
    <row r="22" spans="1:13">
      <c r="A22" s="213" t="s">
        <v>42</v>
      </c>
      <c r="B22" s="177">
        <v>2640</v>
      </c>
      <c r="C22" s="214">
        <v>163</v>
      </c>
      <c r="D22" s="214">
        <v>883</v>
      </c>
      <c r="E22" s="214">
        <v>439</v>
      </c>
      <c r="F22" s="214">
        <v>133</v>
      </c>
      <c r="G22" s="214">
        <v>795</v>
      </c>
      <c r="H22" s="214">
        <v>228</v>
      </c>
      <c r="I22" s="214">
        <f t="shared" si="1"/>
        <v>296</v>
      </c>
      <c r="J22" s="214">
        <f t="shared" si="2"/>
        <v>1678</v>
      </c>
      <c r="K22" s="500">
        <f t="shared" si="3"/>
        <v>667</v>
      </c>
    </row>
    <row r="23" spans="1:13">
      <c r="A23" s="213" t="s">
        <v>18</v>
      </c>
      <c r="B23" s="177">
        <v>10430</v>
      </c>
      <c r="C23" s="214">
        <v>662</v>
      </c>
      <c r="D23" s="214">
        <v>3185</v>
      </c>
      <c r="E23" s="214">
        <v>1612</v>
      </c>
      <c r="F23" s="214">
        <v>522</v>
      </c>
      <c r="G23" s="214">
        <v>3463</v>
      </c>
      <c r="H23" s="214">
        <v>987</v>
      </c>
      <c r="I23" s="214">
        <f t="shared" si="1"/>
        <v>1184</v>
      </c>
      <c r="J23" s="214">
        <f t="shared" si="2"/>
        <v>6648</v>
      </c>
      <c r="K23" s="500">
        <f t="shared" si="3"/>
        <v>2599</v>
      </c>
    </row>
    <row r="24" spans="1:13">
      <c r="A24" s="213" t="s">
        <v>19</v>
      </c>
      <c r="B24" s="177">
        <v>4330</v>
      </c>
      <c r="C24" s="214">
        <v>197</v>
      </c>
      <c r="D24" s="214">
        <v>1156</v>
      </c>
      <c r="E24" s="214">
        <v>633</v>
      </c>
      <c r="F24" s="214">
        <v>171</v>
      </c>
      <c r="G24" s="214">
        <v>1430</v>
      </c>
      <c r="H24" s="214">
        <v>742</v>
      </c>
      <c r="I24" s="214">
        <f t="shared" si="1"/>
        <v>368</v>
      </c>
      <c r="J24" s="214">
        <f t="shared" si="2"/>
        <v>2586</v>
      </c>
      <c r="K24" s="500">
        <f t="shared" si="3"/>
        <v>1375</v>
      </c>
    </row>
    <row r="25" spans="1:13">
      <c r="A25" s="213" t="s">
        <v>20</v>
      </c>
      <c r="B25" s="177">
        <v>1297</v>
      </c>
      <c r="C25" s="214">
        <v>83</v>
      </c>
      <c r="D25" s="214">
        <v>324</v>
      </c>
      <c r="E25" s="214">
        <v>203</v>
      </c>
      <c r="F25" s="214">
        <v>57</v>
      </c>
      <c r="G25" s="214">
        <v>402</v>
      </c>
      <c r="H25" s="214">
        <v>228</v>
      </c>
      <c r="I25" s="214">
        <f t="shared" si="1"/>
        <v>140</v>
      </c>
      <c r="J25" s="214">
        <f t="shared" si="2"/>
        <v>726</v>
      </c>
      <c r="K25" s="500">
        <f t="shared" si="3"/>
        <v>431</v>
      </c>
    </row>
    <row r="26" spans="1:13">
      <c r="A26" s="213" t="s">
        <v>40</v>
      </c>
      <c r="B26" s="177">
        <v>2638</v>
      </c>
      <c r="C26" s="214">
        <v>137</v>
      </c>
      <c r="D26" s="214">
        <v>681</v>
      </c>
      <c r="E26" s="214">
        <v>379</v>
      </c>
      <c r="F26" s="214">
        <v>106</v>
      </c>
      <c r="G26" s="214">
        <v>880</v>
      </c>
      <c r="H26" s="214">
        <v>456</v>
      </c>
      <c r="I26" s="214">
        <f t="shared" si="1"/>
        <v>243</v>
      </c>
      <c r="J26" s="214">
        <f t="shared" si="2"/>
        <v>1561</v>
      </c>
      <c r="K26" s="500">
        <f t="shared" si="3"/>
        <v>835</v>
      </c>
    </row>
    <row r="27" spans="1:13">
      <c r="A27" s="213" t="s">
        <v>41</v>
      </c>
      <c r="B27" s="177">
        <v>1457</v>
      </c>
      <c r="C27" s="214">
        <v>71</v>
      </c>
      <c r="D27" s="214">
        <v>362</v>
      </c>
      <c r="E27" s="214">
        <v>212</v>
      </c>
      <c r="F27" s="214">
        <v>64</v>
      </c>
      <c r="G27" s="214">
        <v>476</v>
      </c>
      <c r="H27" s="214">
        <v>272</v>
      </c>
      <c r="I27" s="214">
        <f t="shared" si="1"/>
        <v>135</v>
      </c>
      <c r="J27" s="214">
        <f t="shared" si="2"/>
        <v>838</v>
      </c>
      <c r="K27" s="500">
        <f t="shared" si="3"/>
        <v>484</v>
      </c>
    </row>
    <row r="28" spans="1:13" ht="15" customHeight="1">
      <c r="A28" s="216" t="s">
        <v>21</v>
      </c>
      <c r="B28" s="179">
        <v>86250</v>
      </c>
      <c r="C28" s="217">
        <v>4871</v>
      </c>
      <c r="D28" s="217">
        <v>25921</v>
      </c>
      <c r="E28" s="217">
        <v>13782</v>
      </c>
      <c r="F28" s="217">
        <v>3808</v>
      </c>
      <c r="G28" s="217">
        <v>27881</v>
      </c>
      <c r="H28" s="217">
        <v>9986</v>
      </c>
      <c r="I28" s="217">
        <f t="shared" si="1"/>
        <v>8679</v>
      </c>
      <c r="J28" s="217">
        <f t="shared" si="2"/>
        <v>53802</v>
      </c>
      <c r="K28" s="501">
        <f t="shared" si="3"/>
        <v>23768</v>
      </c>
      <c r="L28" s="38"/>
    </row>
    <row r="29" spans="1:13" ht="9" customHeight="1">
      <c r="A29" s="78"/>
      <c r="B29" s="74"/>
      <c r="C29" s="36"/>
      <c r="D29" s="36"/>
      <c r="E29" s="36"/>
      <c r="F29" s="36"/>
      <c r="G29" s="36"/>
      <c r="H29" s="36"/>
      <c r="I29" s="36"/>
      <c r="J29" s="36"/>
      <c r="K29" s="36"/>
      <c r="L29" s="38"/>
    </row>
    <row r="30" spans="1:13" s="69" customFormat="1" ht="9.6">
      <c r="A30" s="94" t="s">
        <v>158</v>
      </c>
      <c r="J30" s="99"/>
    </row>
    <row r="31" spans="1:13" ht="4.5" customHeight="1"/>
    <row r="32" spans="1:13" ht="12" customHeight="1">
      <c r="A32" s="556" t="s">
        <v>60</v>
      </c>
      <c r="B32" s="557" t="s">
        <v>33</v>
      </c>
      <c r="C32" s="554" t="s">
        <v>6</v>
      </c>
      <c r="D32" s="554"/>
      <c r="E32" s="554"/>
      <c r="F32" s="554" t="s">
        <v>7</v>
      </c>
      <c r="G32" s="554"/>
      <c r="H32" s="554"/>
      <c r="I32" s="554" t="s">
        <v>8</v>
      </c>
      <c r="J32" s="554"/>
      <c r="K32" s="555"/>
    </row>
    <row r="33" spans="1:12" ht="12" customHeight="1">
      <c r="A33" s="556"/>
      <c r="B33" s="557"/>
      <c r="C33" s="441" t="s">
        <v>34</v>
      </c>
      <c r="D33" s="441" t="s">
        <v>50</v>
      </c>
      <c r="E33" s="441" t="s">
        <v>51</v>
      </c>
      <c r="F33" s="441" t="s">
        <v>34</v>
      </c>
      <c r="G33" s="441" t="s">
        <v>50</v>
      </c>
      <c r="H33" s="441" t="s">
        <v>51</v>
      </c>
      <c r="I33" s="441" t="s">
        <v>34</v>
      </c>
      <c r="J33" s="441" t="s">
        <v>50</v>
      </c>
      <c r="K33" s="442" t="s">
        <v>51</v>
      </c>
    </row>
    <row r="34" spans="1:12">
      <c r="A34" s="213" t="s">
        <v>9</v>
      </c>
      <c r="B34" s="177">
        <f>B9</f>
        <v>9561</v>
      </c>
      <c r="C34" s="449">
        <f>C9/B9*100</f>
        <v>6.5578914339504228</v>
      </c>
      <c r="D34" s="449">
        <f>D9/B9*100</f>
        <v>29.568036816232613</v>
      </c>
      <c r="E34" s="449">
        <f>E9/B9*100</f>
        <v>16.88107938500157</v>
      </c>
      <c r="F34" s="449">
        <f>F9/B9*100</f>
        <v>5.0517728271101348</v>
      </c>
      <c r="G34" s="449">
        <f>G9/B9*100</f>
        <v>32.078234494299764</v>
      </c>
      <c r="H34" s="449">
        <f>H9/B9*100</f>
        <v>9.8734442003974472</v>
      </c>
      <c r="I34" s="180">
        <f>I9/B9*100</f>
        <v>11.609664261060558</v>
      </c>
      <c r="J34" s="180">
        <f>J9/B9*100</f>
        <v>61.646271310532377</v>
      </c>
      <c r="K34" s="206">
        <f>K9/B9*100</f>
        <v>26.754523585399014</v>
      </c>
      <c r="L34" s="101"/>
    </row>
    <row r="35" spans="1:12">
      <c r="A35" s="213" t="s">
        <v>10</v>
      </c>
      <c r="B35" s="177">
        <f t="shared" ref="B35:B53" si="4">B10</f>
        <v>1549</v>
      </c>
      <c r="C35" s="449">
        <f t="shared" ref="C35:C53" si="5">C10/B10*100</f>
        <v>5.3582956746287929</v>
      </c>
      <c r="D35" s="449">
        <f t="shared" ref="D35:D53" si="6">D10/B10*100</f>
        <v>26.791478373143963</v>
      </c>
      <c r="E35" s="449">
        <f t="shared" ref="E35:E53" si="7">E10/B10*100</f>
        <v>15.106520335700452</v>
      </c>
      <c r="F35" s="449">
        <f t="shared" ref="F35:F53" si="8">F10/B10*100</f>
        <v>4.8418334409296317</v>
      </c>
      <c r="G35" s="449">
        <f t="shared" ref="G35:G53" si="9">G10/B10*100</f>
        <v>33.053582956746283</v>
      </c>
      <c r="H35" s="449">
        <f t="shared" ref="H35:H53" si="10">H10/B10*100</f>
        <v>14.912846998063268</v>
      </c>
      <c r="I35" s="180">
        <f t="shared" ref="I35:I53" si="11">I10/B10*100</f>
        <v>10.200129115558425</v>
      </c>
      <c r="J35" s="180">
        <f t="shared" ref="J35:J53" si="12">J10/B10*100</f>
        <v>59.84506132989025</v>
      </c>
      <c r="K35" s="206">
        <f t="shared" ref="K35:K53" si="13">K10/B10*100</f>
        <v>30.019367333763718</v>
      </c>
    </row>
    <row r="36" spans="1:12">
      <c r="A36" s="213" t="s">
        <v>23</v>
      </c>
      <c r="B36" s="177">
        <f t="shared" si="4"/>
        <v>1629</v>
      </c>
      <c r="C36" s="449">
        <f t="shared" si="5"/>
        <v>6.7526089625537136</v>
      </c>
      <c r="D36" s="449">
        <f t="shared" si="6"/>
        <v>24.923265807243709</v>
      </c>
      <c r="E36" s="449">
        <f t="shared" si="7"/>
        <v>15.960712093308778</v>
      </c>
      <c r="F36" s="449">
        <f t="shared" si="8"/>
        <v>4.9109883364027009</v>
      </c>
      <c r="G36" s="449">
        <f t="shared" si="9"/>
        <v>32.842234499693063</v>
      </c>
      <c r="H36" s="449">
        <f t="shared" si="10"/>
        <v>14.610190300798035</v>
      </c>
      <c r="I36" s="180">
        <f t="shared" si="11"/>
        <v>11.663597298956415</v>
      </c>
      <c r="J36" s="180">
        <f t="shared" si="12"/>
        <v>57.765500306936765</v>
      </c>
      <c r="K36" s="206">
        <f t="shared" si="13"/>
        <v>30.570902394106813</v>
      </c>
    </row>
    <row r="37" spans="1:12">
      <c r="A37" s="213" t="s">
        <v>11</v>
      </c>
      <c r="B37" s="177">
        <f t="shared" si="4"/>
        <v>14510</v>
      </c>
      <c r="C37" s="449">
        <f t="shared" si="5"/>
        <v>5.5961405926946934</v>
      </c>
      <c r="D37" s="449">
        <f t="shared" si="6"/>
        <v>31.529979324603723</v>
      </c>
      <c r="E37" s="449">
        <f t="shared" si="7"/>
        <v>17.580978635423847</v>
      </c>
      <c r="F37" s="449">
        <f t="shared" si="8"/>
        <v>4.1350792556857341</v>
      </c>
      <c r="G37" s="449">
        <f t="shared" si="9"/>
        <v>30.737422467263958</v>
      </c>
      <c r="H37" s="449">
        <f t="shared" si="10"/>
        <v>10.427291523087526</v>
      </c>
      <c r="I37" s="180">
        <f t="shared" si="11"/>
        <v>9.7312198483804284</v>
      </c>
      <c r="J37" s="180">
        <f t="shared" si="12"/>
        <v>62.267401791867684</v>
      </c>
      <c r="K37" s="206">
        <f t="shared" si="13"/>
        <v>28.008270158511372</v>
      </c>
    </row>
    <row r="38" spans="1:12">
      <c r="A38" s="213" t="s">
        <v>12</v>
      </c>
      <c r="B38" s="177">
        <f t="shared" si="4"/>
        <v>2982</v>
      </c>
      <c r="C38" s="449">
        <f t="shared" si="5"/>
        <v>4.8289738430583498</v>
      </c>
      <c r="D38" s="449">
        <f t="shared" si="6"/>
        <v>32.729711602951042</v>
      </c>
      <c r="E38" s="449">
        <f t="shared" si="7"/>
        <v>13.615023474178404</v>
      </c>
      <c r="F38" s="449">
        <f t="shared" si="8"/>
        <v>3.8900067069081152</v>
      </c>
      <c r="G38" s="449">
        <f t="shared" si="9"/>
        <v>31.690140845070424</v>
      </c>
      <c r="H38" s="449">
        <f t="shared" si="10"/>
        <v>13.279678068410464</v>
      </c>
      <c r="I38" s="180">
        <f t="shared" si="11"/>
        <v>8.7189805499664654</v>
      </c>
      <c r="J38" s="180">
        <f t="shared" si="12"/>
        <v>64.419852448021459</v>
      </c>
      <c r="K38" s="206">
        <f t="shared" si="13"/>
        <v>26.894701542588866</v>
      </c>
    </row>
    <row r="39" spans="1:12">
      <c r="A39" s="213" t="s">
        <v>13</v>
      </c>
      <c r="B39" s="177">
        <f t="shared" si="4"/>
        <v>2724</v>
      </c>
      <c r="C39" s="449">
        <f t="shared" si="5"/>
        <v>6.1674008810572687</v>
      </c>
      <c r="D39" s="449">
        <f t="shared" si="6"/>
        <v>25.220264317180618</v>
      </c>
      <c r="E39" s="449">
        <f t="shared" si="7"/>
        <v>15.124816446402351</v>
      </c>
      <c r="F39" s="449">
        <f t="shared" si="8"/>
        <v>4.9926578560939792</v>
      </c>
      <c r="G39" s="449">
        <f t="shared" si="9"/>
        <v>34.434654919236415</v>
      </c>
      <c r="H39" s="449">
        <f t="shared" si="10"/>
        <v>14.096916299559473</v>
      </c>
      <c r="I39" s="180">
        <f t="shared" si="11"/>
        <v>11.16005873715125</v>
      </c>
      <c r="J39" s="180">
        <f t="shared" si="12"/>
        <v>59.654919236417037</v>
      </c>
      <c r="K39" s="206">
        <f t="shared" si="13"/>
        <v>29.22173274596182</v>
      </c>
    </row>
    <row r="40" spans="1:12">
      <c r="A40" s="213" t="s">
        <v>14</v>
      </c>
      <c r="B40" s="177">
        <f t="shared" si="4"/>
        <v>4615</v>
      </c>
      <c r="C40" s="449">
        <f t="shared" si="5"/>
        <v>4.6803900325027081</v>
      </c>
      <c r="D40" s="449">
        <f t="shared" si="6"/>
        <v>29.70747562296858</v>
      </c>
      <c r="E40" s="449">
        <f t="shared" si="7"/>
        <v>14.972914409534127</v>
      </c>
      <c r="F40" s="449">
        <f t="shared" si="8"/>
        <v>4.117009750812568</v>
      </c>
      <c r="G40" s="449">
        <f t="shared" si="9"/>
        <v>34.777898158179852</v>
      </c>
      <c r="H40" s="449">
        <f t="shared" si="10"/>
        <v>11.744312026002167</v>
      </c>
      <c r="I40" s="180">
        <f t="shared" si="11"/>
        <v>8.7973997833152762</v>
      </c>
      <c r="J40" s="180">
        <f t="shared" si="12"/>
        <v>64.485373781148425</v>
      </c>
      <c r="K40" s="206">
        <f t="shared" si="13"/>
        <v>26.717226435536297</v>
      </c>
    </row>
    <row r="41" spans="1:12">
      <c r="A41" s="213" t="s">
        <v>15</v>
      </c>
      <c r="B41" s="177">
        <f t="shared" si="4"/>
        <v>1566</v>
      </c>
      <c r="C41" s="449">
        <f t="shared" si="5"/>
        <v>5.4916985951468709</v>
      </c>
      <c r="D41" s="449">
        <f t="shared" si="6"/>
        <v>25.989782886334613</v>
      </c>
      <c r="E41" s="449">
        <f t="shared" si="7"/>
        <v>15.772669220945081</v>
      </c>
      <c r="F41" s="449">
        <f t="shared" si="8"/>
        <v>4.2145593869731801</v>
      </c>
      <c r="G41" s="449">
        <f t="shared" si="9"/>
        <v>33.652618135376756</v>
      </c>
      <c r="H41" s="449">
        <f t="shared" si="10"/>
        <v>14.942528735632186</v>
      </c>
      <c r="I41" s="180">
        <f t="shared" si="11"/>
        <v>9.7062579821200501</v>
      </c>
      <c r="J41" s="180">
        <f t="shared" si="12"/>
        <v>59.642401021711365</v>
      </c>
      <c r="K41" s="206">
        <f t="shared" si="13"/>
        <v>30.715197956577267</v>
      </c>
    </row>
    <row r="42" spans="1:12">
      <c r="A42" s="213" t="s">
        <v>5</v>
      </c>
      <c r="B42" s="177">
        <f t="shared" si="4"/>
        <v>5939</v>
      </c>
      <c r="C42" s="449">
        <f t="shared" si="5"/>
        <v>4.1926250210473146</v>
      </c>
      <c r="D42" s="449">
        <f t="shared" si="6"/>
        <v>35.342650277824546</v>
      </c>
      <c r="E42" s="449">
        <f t="shared" si="7"/>
        <v>14.379525172587979</v>
      </c>
      <c r="F42" s="449">
        <f t="shared" si="8"/>
        <v>3.4180838525004211</v>
      </c>
      <c r="G42" s="449">
        <f t="shared" si="9"/>
        <v>32.278161306617278</v>
      </c>
      <c r="H42" s="449">
        <f t="shared" si="10"/>
        <v>10.422630072402761</v>
      </c>
      <c r="I42" s="180">
        <f t="shared" si="11"/>
        <v>7.6107088735477353</v>
      </c>
      <c r="J42" s="180">
        <f t="shared" si="12"/>
        <v>67.620811584441824</v>
      </c>
      <c r="K42" s="206">
        <f t="shared" si="13"/>
        <v>24.80215524499074</v>
      </c>
    </row>
    <row r="43" spans="1:12">
      <c r="A43" s="213" t="s">
        <v>16</v>
      </c>
      <c r="B43" s="177">
        <f t="shared" si="4"/>
        <v>3572</v>
      </c>
      <c r="C43" s="449">
        <f t="shared" si="5"/>
        <v>5.683090705487122</v>
      </c>
      <c r="D43" s="449">
        <f t="shared" si="6"/>
        <v>27.043673012318031</v>
      </c>
      <c r="E43" s="449">
        <f t="shared" si="7"/>
        <v>15.089585666293392</v>
      </c>
      <c r="F43" s="449">
        <f t="shared" si="8"/>
        <v>4.0313549832026876</v>
      </c>
      <c r="G43" s="449">
        <f t="shared" si="9"/>
        <v>34.798432250839866</v>
      </c>
      <c r="H43" s="449">
        <f t="shared" si="10"/>
        <v>13.381858902575589</v>
      </c>
      <c r="I43" s="180">
        <f t="shared" si="11"/>
        <v>9.7144456886898105</v>
      </c>
      <c r="J43" s="180">
        <f t="shared" si="12"/>
        <v>61.842105263157897</v>
      </c>
      <c r="K43" s="206">
        <f t="shared" si="13"/>
        <v>28.471444568868982</v>
      </c>
    </row>
    <row r="44" spans="1:12">
      <c r="A44" s="213" t="s">
        <v>17</v>
      </c>
      <c r="B44" s="177">
        <f t="shared" si="4"/>
        <v>1642</v>
      </c>
      <c r="C44" s="449">
        <f t="shared" si="5"/>
        <v>5.8465286236297196</v>
      </c>
      <c r="D44" s="449">
        <f t="shared" si="6"/>
        <v>30.450669914738128</v>
      </c>
      <c r="E44" s="449">
        <f t="shared" si="7"/>
        <v>15.834348355663824</v>
      </c>
      <c r="F44" s="449">
        <f t="shared" si="8"/>
        <v>4.3239951278928137</v>
      </c>
      <c r="G44" s="449">
        <f t="shared" si="9"/>
        <v>33.191230207064557</v>
      </c>
      <c r="H44" s="449">
        <f t="shared" si="10"/>
        <v>10.353227771010962</v>
      </c>
      <c r="I44" s="180">
        <f t="shared" si="11"/>
        <v>10.170523751522534</v>
      </c>
      <c r="J44" s="180">
        <f t="shared" si="12"/>
        <v>63.641900121802678</v>
      </c>
      <c r="K44" s="206">
        <f t="shared" si="13"/>
        <v>26.187576126674788</v>
      </c>
    </row>
    <row r="45" spans="1:12">
      <c r="A45" s="213" t="s">
        <v>24</v>
      </c>
      <c r="B45" s="177">
        <f t="shared" si="4"/>
        <v>8588</v>
      </c>
      <c r="C45" s="449">
        <f t="shared" si="5"/>
        <v>6.6022356776897997</v>
      </c>
      <c r="D45" s="449">
        <f t="shared" si="6"/>
        <v>29.646017699115045</v>
      </c>
      <c r="E45" s="449">
        <f t="shared" si="7"/>
        <v>17.175128085700976</v>
      </c>
      <c r="F45" s="449">
        <f t="shared" si="8"/>
        <v>5.2631578947368416</v>
      </c>
      <c r="G45" s="449">
        <f t="shared" si="9"/>
        <v>31.287843502561714</v>
      </c>
      <c r="H45" s="449">
        <f t="shared" si="10"/>
        <v>10.025617140195623</v>
      </c>
      <c r="I45" s="180">
        <f t="shared" si="11"/>
        <v>11.86539357242664</v>
      </c>
      <c r="J45" s="180">
        <f t="shared" si="12"/>
        <v>60.933861201676756</v>
      </c>
      <c r="K45" s="206">
        <f t="shared" si="13"/>
        <v>27.2007452258966</v>
      </c>
    </row>
    <row r="46" spans="1:12">
      <c r="A46" s="213" t="s">
        <v>28</v>
      </c>
      <c r="B46" s="177">
        <f t="shared" si="4"/>
        <v>4581</v>
      </c>
      <c r="C46" s="449">
        <f t="shared" si="5"/>
        <v>4.387688277668631</v>
      </c>
      <c r="D46" s="449">
        <f t="shared" si="6"/>
        <v>33.966382885832786</v>
      </c>
      <c r="E46" s="449">
        <f t="shared" si="7"/>
        <v>16.655752019209778</v>
      </c>
      <c r="F46" s="449">
        <f t="shared" si="8"/>
        <v>3.0779305828421739</v>
      </c>
      <c r="G46" s="449">
        <f t="shared" si="9"/>
        <v>31.761624099541585</v>
      </c>
      <c r="H46" s="449">
        <f t="shared" si="10"/>
        <v>10.150622134905042</v>
      </c>
      <c r="I46" s="180">
        <f t="shared" si="11"/>
        <v>7.4656188605108058</v>
      </c>
      <c r="J46" s="180">
        <f t="shared" si="12"/>
        <v>65.728006985374378</v>
      </c>
      <c r="K46" s="206">
        <f t="shared" si="13"/>
        <v>26.80637415411482</v>
      </c>
    </row>
    <row r="47" spans="1:12">
      <c r="A47" s="213" t="s">
        <v>42</v>
      </c>
      <c r="B47" s="177">
        <f t="shared" si="4"/>
        <v>2640</v>
      </c>
      <c r="C47" s="449">
        <f t="shared" si="5"/>
        <v>6.1742424242424248</v>
      </c>
      <c r="D47" s="449">
        <f t="shared" si="6"/>
        <v>33.446969696969695</v>
      </c>
      <c r="E47" s="449">
        <f t="shared" si="7"/>
        <v>16.628787878787879</v>
      </c>
      <c r="F47" s="449">
        <f t="shared" si="8"/>
        <v>5.0378787878787881</v>
      </c>
      <c r="G47" s="449">
        <f t="shared" si="9"/>
        <v>30.113636363636363</v>
      </c>
      <c r="H47" s="449">
        <f t="shared" si="10"/>
        <v>8.6363636363636367</v>
      </c>
      <c r="I47" s="180">
        <f t="shared" si="11"/>
        <v>11.212121212121213</v>
      </c>
      <c r="J47" s="180">
        <f t="shared" si="12"/>
        <v>63.560606060606062</v>
      </c>
      <c r="K47" s="206">
        <f t="shared" si="13"/>
        <v>25.265151515151512</v>
      </c>
    </row>
    <row r="48" spans="1:12">
      <c r="A48" s="213" t="s">
        <v>18</v>
      </c>
      <c r="B48" s="177">
        <f t="shared" si="4"/>
        <v>10430</v>
      </c>
      <c r="C48" s="449">
        <f t="shared" si="5"/>
        <v>6.3470757430488982</v>
      </c>
      <c r="D48" s="449">
        <f t="shared" si="6"/>
        <v>30.536912751677853</v>
      </c>
      <c r="E48" s="449">
        <f t="shared" si="7"/>
        <v>15.455417066155322</v>
      </c>
      <c r="F48" s="449">
        <f t="shared" si="8"/>
        <v>5.0047938638542666</v>
      </c>
      <c r="G48" s="449">
        <f t="shared" si="9"/>
        <v>33.202301054650043</v>
      </c>
      <c r="H48" s="449">
        <f t="shared" si="10"/>
        <v>9.4630872483221484</v>
      </c>
      <c r="I48" s="180">
        <f t="shared" si="11"/>
        <v>11.351869606903165</v>
      </c>
      <c r="J48" s="180">
        <f t="shared" si="12"/>
        <v>63.739213806327896</v>
      </c>
      <c r="K48" s="206">
        <f t="shared" si="13"/>
        <v>24.91850431447747</v>
      </c>
    </row>
    <row r="49" spans="1:11">
      <c r="A49" s="213" t="s">
        <v>19</v>
      </c>
      <c r="B49" s="177">
        <f t="shared" si="4"/>
        <v>4330</v>
      </c>
      <c r="C49" s="449">
        <f t="shared" si="5"/>
        <v>4.5496535796766739</v>
      </c>
      <c r="D49" s="449">
        <f t="shared" si="6"/>
        <v>26.697459584295615</v>
      </c>
      <c r="E49" s="449">
        <f t="shared" si="7"/>
        <v>14.6189376443418</v>
      </c>
      <c r="F49" s="449">
        <f t="shared" si="8"/>
        <v>3.9491916859122398</v>
      </c>
      <c r="G49" s="449">
        <f t="shared" si="9"/>
        <v>33.02540415704388</v>
      </c>
      <c r="H49" s="449">
        <f t="shared" si="10"/>
        <v>17.136258660508084</v>
      </c>
      <c r="I49" s="180">
        <f t="shared" si="11"/>
        <v>8.4988452655889137</v>
      </c>
      <c r="J49" s="180">
        <f t="shared" si="12"/>
        <v>59.722863741339495</v>
      </c>
      <c r="K49" s="206">
        <f t="shared" si="13"/>
        <v>31.755196304849886</v>
      </c>
    </row>
    <row r="50" spans="1:11">
      <c r="A50" s="213" t="s">
        <v>20</v>
      </c>
      <c r="B50" s="177">
        <f t="shared" si="4"/>
        <v>1297</v>
      </c>
      <c r="C50" s="449">
        <f t="shared" si="5"/>
        <v>6.3993831919814959</v>
      </c>
      <c r="D50" s="449">
        <f t="shared" si="6"/>
        <v>24.980724749421743</v>
      </c>
      <c r="E50" s="449">
        <f t="shared" si="7"/>
        <v>15.651503469545103</v>
      </c>
      <c r="F50" s="449">
        <f t="shared" si="8"/>
        <v>4.3947571318427139</v>
      </c>
      <c r="G50" s="449">
        <f t="shared" si="9"/>
        <v>30.994602929838088</v>
      </c>
      <c r="H50" s="449">
        <f t="shared" si="10"/>
        <v>17.579028527370856</v>
      </c>
      <c r="I50" s="180">
        <f t="shared" si="11"/>
        <v>10.794140323824211</v>
      </c>
      <c r="J50" s="180">
        <f t="shared" si="12"/>
        <v>55.975327679259834</v>
      </c>
      <c r="K50" s="206">
        <f t="shared" si="13"/>
        <v>33.230531996915957</v>
      </c>
    </row>
    <row r="51" spans="1:11">
      <c r="A51" s="213" t="s">
        <v>40</v>
      </c>
      <c r="B51" s="177">
        <f t="shared" si="4"/>
        <v>2638</v>
      </c>
      <c r="C51" s="449">
        <f t="shared" si="5"/>
        <v>5.1933282789992417</v>
      </c>
      <c r="D51" s="449">
        <f t="shared" si="6"/>
        <v>25.815011372251707</v>
      </c>
      <c r="E51" s="449">
        <f t="shared" si="7"/>
        <v>14.366944655041699</v>
      </c>
      <c r="F51" s="449">
        <f t="shared" si="8"/>
        <v>4.0181956027293397</v>
      </c>
      <c r="G51" s="449">
        <f t="shared" si="9"/>
        <v>33.358605003790757</v>
      </c>
      <c r="H51" s="449">
        <f t="shared" si="10"/>
        <v>17.285822592873391</v>
      </c>
      <c r="I51" s="180">
        <f t="shared" si="11"/>
        <v>9.2115238817285832</v>
      </c>
      <c r="J51" s="180">
        <f t="shared" si="12"/>
        <v>59.17361637604246</v>
      </c>
      <c r="K51" s="206">
        <f t="shared" si="13"/>
        <v>31.652767247915087</v>
      </c>
    </row>
    <row r="52" spans="1:11">
      <c r="A52" s="213" t="s">
        <v>41</v>
      </c>
      <c r="B52" s="177">
        <f t="shared" si="4"/>
        <v>1457</v>
      </c>
      <c r="C52" s="449">
        <f t="shared" si="5"/>
        <v>4.8730267673301304</v>
      </c>
      <c r="D52" s="449">
        <f t="shared" si="6"/>
        <v>24.845573095401509</v>
      </c>
      <c r="E52" s="449">
        <f t="shared" si="7"/>
        <v>14.550446122168839</v>
      </c>
      <c r="F52" s="449">
        <f t="shared" si="8"/>
        <v>4.3925875085792727</v>
      </c>
      <c r="G52" s="449">
        <f t="shared" si="9"/>
        <v>32.669869595058337</v>
      </c>
      <c r="H52" s="449">
        <f t="shared" si="10"/>
        <v>18.668496911461908</v>
      </c>
      <c r="I52" s="180">
        <f t="shared" si="11"/>
        <v>9.2656142759094031</v>
      </c>
      <c r="J52" s="180">
        <f t="shared" si="12"/>
        <v>57.515442690459849</v>
      </c>
      <c r="K52" s="206">
        <f t="shared" si="13"/>
        <v>33.218943033630751</v>
      </c>
    </row>
    <row r="53" spans="1:11" ht="15" customHeight="1">
      <c r="A53" s="216" t="s">
        <v>21</v>
      </c>
      <c r="B53" s="179">
        <f t="shared" si="4"/>
        <v>86250</v>
      </c>
      <c r="C53" s="450">
        <f t="shared" si="5"/>
        <v>5.6475362318840583</v>
      </c>
      <c r="D53" s="450">
        <f t="shared" si="6"/>
        <v>30.053333333333331</v>
      </c>
      <c r="E53" s="450">
        <f t="shared" si="7"/>
        <v>15.97913043478261</v>
      </c>
      <c r="F53" s="450">
        <f t="shared" si="8"/>
        <v>4.4150724637681158</v>
      </c>
      <c r="G53" s="450">
        <f t="shared" si="9"/>
        <v>32.325797101449275</v>
      </c>
      <c r="H53" s="450">
        <f t="shared" si="10"/>
        <v>11.577971014492753</v>
      </c>
      <c r="I53" s="181">
        <f t="shared" si="11"/>
        <v>10.062608695652173</v>
      </c>
      <c r="J53" s="181">
        <f t="shared" si="12"/>
        <v>62.379130434782603</v>
      </c>
      <c r="K53" s="207">
        <f t="shared" si="13"/>
        <v>27.557101449275361</v>
      </c>
    </row>
    <row r="54" spans="1:11" ht="9" customHeight="1">
      <c r="A54" s="78"/>
      <c r="B54" s="74"/>
      <c r="C54" s="37"/>
      <c r="D54" s="37"/>
      <c r="E54" s="37"/>
      <c r="F54" s="37"/>
      <c r="G54" s="37"/>
      <c r="H54" s="37"/>
      <c r="I54" s="37"/>
      <c r="J54" s="37"/>
      <c r="K54" s="37"/>
    </row>
    <row r="55" spans="1:11" s="69" customFormat="1" ht="9.6">
      <c r="A55" s="94" t="s">
        <v>158</v>
      </c>
      <c r="J55" s="99"/>
    </row>
    <row r="56" spans="1:11">
      <c r="B56" s="38"/>
      <c r="E56" s="38"/>
    </row>
  </sheetData>
  <mergeCells count="10">
    <mergeCell ref="I7:K7"/>
    <mergeCell ref="C32:E32"/>
    <mergeCell ref="F32:H32"/>
    <mergeCell ref="I32:K32"/>
    <mergeCell ref="A32:A33"/>
    <mergeCell ref="A7:A8"/>
    <mergeCell ref="B7:B8"/>
    <mergeCell ref="B32:B33"/>
    <mergeCell ref="C7:E7"/>
    <mergeCell ref="F7:H7"/>
  </mergeCells>
  <phoneticPr fontId="6" type="noConversion"/>
  <hyperlinks>
    <hyperlink ref="K1" location="F!A1" display="Retour au menu" xr:uid="{00000000-0004-0000-0600-000000000000}"/>
  </hyperlinks>
  <pageMargins left="0.7" right="0.7" top="0.75" bottom="0.75" header="0.3" footer="0.3"/>
  <pageSetup paperSize="9" scale="88" fitToHeight="2" orientation="landscape" r:id="rId1"/>
  <headerFooter alignWithMargins="0">
    <oddFooter>&amp;L&amp;8&amp;K002060Le marché du travail bruxellois : Données statistiques - Caractéristiques des communes de la Région bruxelloise
Elaboration : view.brussels, www.actiris.be&amp;R&amp;8F &amp;P</oddFooter>
  </headerFooter>
  <rowBreaks count="1" manualBreakCount="1">
    <brk id="30"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55"/>
  <sheetViews>
    <sheetView showGridLines="0" zoomScaleNormal="100" zoomScaleSheetLayoutView="80" workbookViewId="0"/>
  </sheetViews>
  <sheetFormatPr baseColWidth="10" defaultColWidth="11.44140625" defaultRowHeight="10.199999999999999"/>
  <cols>
    <col min="1" max="1" width="18.6640625" style="31" customWidth="1"/>
    <col min="2" max="2" width="7.6640625" style="31" customWidth="1"/>
    <col min="3" max="14" width="8.6640625" style="31" customWidth="1"/>
    <col min="15" max="15" width="5.6640625" style="31" customWidth="1"/>
    <col min="16" max="16" width="6" style="31" customWidth="1"/>
    <col min="17" max="21" width="5.6640625" style="31" customWidth="1"/>
    <col min="22" max="16384" width="11.44140625" style="31"/>
  </cols>
  <sheetData>
    <row r="1" spans="1:17" ht="22.8">
      <c r="A1" s="70" t="s">
        <v>109</v>
      </c>
      <c r="N1" s="68" t="s">
        <v>107</v>
      </c>
    </row>
    <row r="2" spans="1:17" s="80" customFormat="1" ht="3" customHeight="1">
      <c r="A2" s="79"/>
    </row>
    <row r="3" spans="1:17" s="80" customFormat="1" ht="15.75" customHeight="1">
      <c r="A3" s="81" t="s">
        <v>113</v>
      </c>
    </row>
    <row r="4" spans="1:17" s="80" customFormat="1" ht="4.5" customHeight="1">
      <c r="A4" s="81"/>
      <c r="O4" s="443"/>
      <c r="P4" s="443"/>
    </row>
    <row r="5" spans="1:17" ht="19.5" customHeight="1">
      <c r="A5" s="100" t="s">
        <v>195</v>
      </c>
      <c r="B5" s="67"/>
      <c r="C5" s="67"/>
      <c r="D5" s="67"/>
      <c r="E5" s="67"/>
      <c r="F5" s="67"/>
      <c r="G5" s="67"/>
      <c r="H5" s="67"/>
      <c r="I5" s="67"/>
      <c r="J5" s="67"/>
      <c r="K5" s="67"/>
      <c r="L5" s="67"/>
      <c r="M5" s="67"/>
      <c r="N5" s="67"/>
    </row>
    <row r="6" spans="1:17" ht="4.5" customHeight="1"/>
    <row r="7" spans="1:17" ht="12.75" customHeight="1">
      <c r="A7" s="524" t="s">
        <v>59</v>
      </c>
      <c r="B7" s="543" t="s">
        <v>33</v>
      </c>
      <c r="C7" s="559" t="s">
        <v>6</v>
      </c>
      <c r="D7" s="558"/>
      <c r="E7" s="558"/>
      <c r="F7" s="558"/>
      <c r="G7" s="558" t="s">
        <v>7</v>
      </c>
      <c r="H7" s="558"/>
      <c r="I7" s="558"/>
      <c r="J7" s="558"/>
      <c r="K7" s="558" t="s">
        <v>8</v>
      </c>
      <c r="L7" s="558"/>
      <c r="M7" s="558"/>
      <c r="N7" s="539"/>
    </row>
    <row r="8" spans="1:17" s="103" customFormat="1" ht="60" customHeight="1">
      <c r="A8" s="525"/>
      <c r="B8" s="544"/>
      <c r="C8" s="219" t="s">
        <v>61</v>
      </c>
      <c r="D8" s="345" t="s">
        <v>62</v>
      </c>
      <c r="E8" s="345" t="s">
        <v>63</v>
      </c>
      <c r="F8" s="345" t="s">
        <v>156</v>
      </c>
      <c r="G8" s="345" t="s">
        <v>61</v>
      </c>
      <c r="H8" s="345" t="s">
        <v>62</v>
      </c>
      <c r="I8" s="345" t="s">
        <v>63</v>
      </c>
      <c r="J8" s="435" t="s">
        <v>156</v>
      </c>
      <c r="K8" s="477" t="s">
        <v>61</v>
      </c>
      <c r="L8" s="477" t="s">
        <v>62</v>
      </c>
      <c r="M8" s="477" t="s">
        <v>63</v>
      </c>
      <c r="N8" s="451" t="s">
        <v>156</v>
      </c>
    </row>
    <row r="9" spans="1:17" ht="12" customHeight="1">
      <c r="A9" s="171" t="s">
        <v>9</v>
      </c>
      <c r="B9" s="177">
        <v>9561</v>
      </c>
      <c r="C9" s="177">
        <v>1295</v>
      </c>
      <c r="D9" s="177">
        <v>1047</v>
      </c>
      <c r="E9" s="177">
        <v>426</v>
      </c>
      <c r="F9" s="177">
        <v>2300</v>
      </c>
      <c r="G9" s="177">
        <v>825</v>
      </c>
      <c r="H9" s="177">
        <v>1022</v>
      </c>
      <c r="I9" s="177">
        <v>519</v>
      </c>
      <c r="J9" s="177">
        <v>2126</v>
      </c>
      <c r="K9" s="177">
        <f>SUM(C9,G9)</f>
        <v>2120</v>
      </c>
      <c r="L9" s="177">
        <f>SUM(D9,H9)</f>
        <v>2069</v>
      </c>
      <c r="M9" s="177">
        <f>SUM(E9,I9)</f>
        <v>945</v>
      </c>
      <c r="N9" s="172">
        <f>SUM(F9,J9)</f>
        <v>4426</v>
      </c>
      <c r="O9" s="40"/>
      <c r="P9" s="40"/>
      <c r="Q9" s="40"/>
    </row>
    <row r="10" spans="1:17" ht="12" customHeight="1">
      <c r="A10" s="171" t="s">
        <v>10</v>
      </c>
      <c r="B10" s="177">
        <v>1549</v>
      </c>
      <c r="C10" s="177">
        <v>141</v>
      </c>
      <c r="D10" s="177">
        <v>188</v>
      </c>
      <c r="E10" s="177">
        <v>195</v>
      </c>
      <c r="F10" s="177">
        <v>207</v>
      </c>
      <c r="G10" s="177">
        <v>117</v>
      </c>
      <c r="H10" s="177">
        <v>176</v>
      </c>
      <c r="I10" s="177">
        <v>224</v>
      </c>
      <c r="J10" s="177">
        <v>301</v>
      </c>
      <c r="K10" s="177">
        <f t="shared" ref="K10:K28" si="0">SUM(C10,G10)</f>
        <v>258</v>
      </c>
      <c r="L10" s="177">
        <f t="shared" ref="L10:L28" si="1">SUM(D10,H10)</f>
        <v>364</v>
      </c>
      <c r="M10" s="177">
        <f t="shared" ref="M10:M28" si="2">SUM(E10,I10)</f>
        <v>419</v>
      </c>
      <c r="N10" s="172">
        <f t="shared" ref="N10:N28" si="3">SUM(F10,J10)</f>
        <v>508</v>
      </c>
      <c r="O10" s="40"/>
      <c r="P10" s="40"/>
      <c r="Q10" s="40"/>
    </row>
    <row r="11" spans="1:17" ht="12" customHeight="1">
      <c r="A11" s="171" t="s">
        <v>23</v>
      </c>
      <c r="B11" s="177">
        <v>1629</v>
      </c>
      <c r="C11" s="177">
        <v>204</v>
      </c>
      <c r="D11" s="177">
        <v>217</v>
      </c>
      <c r="E11" s="177">
        <v>100</v>
      </c>
      <c r="F11" s="177">
        <v>254</v>
      </c>
      <c r="G11" s="177">
        <v>154</v>
      </c>
      <c r="H11" s="177">
        <v>227</v>
      </c>
      <c r="I11" s="177">
        <v>112</v>
      </c>
      <c r="J11" s="177">
        <v>361</v>
      </c>
      <c r="K11" s="177">
        <f t="shared" si="0"/>
        <v>358</v>
      </c>
      <c r="L11" s="177">
        <f t="shared" si="1"/>
        <v>444</v>
      </c>
      <c r="M11" s="177">
        <f t="shared" si="2"/>
        <v>212</v>
      </c>
      <c r="N11" s="172">
        <f t="shared" si="3"/>
        <v>615</v>
      </c>
      <c r="O11" s="40"/>
      <c r="P11" s="40"/>
      <c r="Q11" s="40"/>
    </row>
    <row r="12" spans="1:17" ht="12" customHeight="1">
      <c r="A12" s="171" t="s">
        <v>11</v>
      </c>
      <c r="B12" s="177">
        <v>14510</v>
      </c>
      <c r="C12" s="177">
        <v>1857</v>
      </c>
      <c r="D12" s="177">
        <v>1610</v>
      </c>
      <c r="E12" s="177">
        <v>1003</v>
      </c>
      <c r="F12" s="177">
        <v>3468</v>
      </c>
      <c r="G12" s="177">
        <v>1082</v>
      </c>
      <c r="H12" s="177">
        <v>1346</v>
      </c>
      <c r="I12" s="177">
        <v>1003</v>
      </c>
      <c r="J12" s="177">
        <v>3142</v>
      </c>
      <c r="K12" s="177">
        <f t="shared" si="0"/>
        <v>2939</v>
      </c>
      <c r="L12" s="177">
        <f t="shared" si="1"/>
        <v>2956</v>
      </c>
      <c r="M12" s="177">
        <f t="shared" si="2"/>
        <v>2006</v>
      </c>
      <c r="N12" s="172">
        <f t="shared" si="3"/>
        <v>6610</v>
      </c>
      <c r="O12" s="40"/>
      <c r="P12" s="40"/>
      <c r="Q12" s="40"/>
    </row>
    <row r="13" spans="1:17" ht="12" customHeight="1">
      <c r="A13" s="171" t="s">
        <v>12</v>
      </c>
      <c r="B13" s="177">
        <v>2982</v>
      </c>
      <c r="C13" s="177">
        <v>288</v>
      </c>
      <c r="D13" s="177">
        <v>330</v>
      </c>
      <c r="E13" s="177">
        <v>308</v>
      </c>
      <c r="F13" s="177">
        <v>601</v>
      </c>
      <c r="G13" s="177">
        <v>176</v>
      </c>
      <c r="H13" s="177">
        <v>238</v>
      </c>
      <c r="I13" s="177">
        <v>366</v>
      </c>
      <c r="J13" s="177">
        <v>676</v>
      </c>
      <c r="K13" s="177">
        <f t="shared" si="0"/>
        <v>464</v>
      </c>
      <c r="L13" s="177">
        <f t="shared" si="1"/>
        <v>568</v>
      </c>
      <c r="M13" s="177">
        <f t="shared" si="2"/>
        <v>674</v>
      </c>
      <c r="N13" s="172">
        <f t="shared" si="3"/>
        <v>1277</v>
      </c>
      <c r="O13" s="40"/>
      <c r="P13" s="40"/>
      <c r="Q13" s="40"/>
    </row>
    <row r="14" spans="1:17" ht="12" customHeight="1">
      <c r="A14" s="171" t="s">
        <v>13</v>
      </c>
      <c r="B14" s="177">
        <v>2724</v>
      </c>
      <c r="C14" s="177">
        <v>321</v>
      </c>
      <c r="D14" s="177">
        <v>329</v>
      </c>
      <c r="E14" s="177">
        <v>136</v>
      </c>
      <c r="F14" s="177">
        <v>481</v>
      </c>
      <c r="G14" s="177">
        <v>260</v>
      </c>
      <c r="H14" s="177">
        <v>360</v>
      </c>
      <c r="I14" s="177">
        <v>201</v>
      </c>
      <c r="J14" s="177">
        <v>636</v>
      </c>
      <c r="K14" s="177">
        <f t="shared" si="0"/>
        <v>581</v>
      </c>
      <c r="L14" s="177">
        <f t="shared" si="1"/>
        <v>689</v>
      </c>
      <c r="M14" s="177">
        <f t="shared" si="2"/>
        <v>337</v>
      </c>
      <c r="N14" s="172">
        <f t="shared" si="3"/>
        <v>1117</v>
      </c>
      <c r="O14" s="40"/>
      <c r="P14" s="40"/>
      <c r="Q14" s="40"/>
    </row>
    <row r="15" spans="1:17" ht="12" customHeight="1">
      <c r="A15" s="171" t="s">
        <v>14</v>
      </c>
      <c r="B15" s="177">
        <v>4615</v>
      </c>
      <c r="C15" s="177">
        <v>487</v>
      </c>
      <c r="D15" s="177">
        <v>505</v>
      </c>
      <c r="E15" s="177">
        <v>466</v>
      </c>
      <c r="F15" s="177">
        <v>820</v>
      </c>
      <c r="G15" s="177">
        <v>318</v>
      </c>
      <c r="H15" s="177">
        <v>431</v>
      </c>
      <c r="I15" s="177">
        <v>684</v>
      </c>
      <c r="J15" s="177">
        <v>904</v>
      </c>
      <c r="K15" s="177">
        <f t="shared" si="0"/>
        <v>805</v>
      </c>
      <c r="L15" s="177">
        <f t="shared" si="1"/>
        <v>936</v>
      </c>
      <c r="M15" s="177">
        <f t="shared" si="2"/>
        <v>1150</v>
      </c>
      <c r="N15" s="172">
        <f t="shared" si="3"/>
        <v>1724</v>
      </c>
      <c r="O15" s="40"/>
      <c r="P15" s="40"/>
      <c r="Q15" s="40"/>
    </row>
    <row r="16" spans="1:17" ht="12" customHeight="1">
      <c r="A16" s="171" t="s">
        <v>15</v>
      </c>
      <c r="B16" s="177">
        <v>1566</v>
      </c>
      <c r="C16" s="177">
        <v>192</v>
      </c>
      <c r="D16" s="177">
        <v>190</v>
      </c>
      <c r="E16" s="177">
        <v>83</v>
      </c>
      <c r="F16" s="177">
        <v>275</v>
      </c>
      <c r="G16" s="177">
        <v>167</v>
      </c>
      <c r="H16" s="177">
        <v>185</v>
      </c>
      <c r="I16" s="177">
        <v>122</v>
      </c>
      <c r="J16" s="177">
        <v>353</v>
      </c>
      <c r="K16" s="177">
        <f t="shared" si="0"/>
        <v>359</v>
      </c>
      <c r="L16" s="177">
        <f t="shared" si="1"/>
        <v>375</v>
      </c>
      <c r="M16" s="177">
        <f t="shared" si="2"/>
        <v>205</v>
      </c>
      <c r="N16" s="172">
        <f t="shared" si="3"/>
        <v>628</v>
      </c>
      <c r="O16" s="40"/>
      <c r="P16" s="40"/>
      <c r="Q16" s="40"/>
    </row>
    <row r="17" spans="1:17" ht="12" customHeight="1">
      <c r="A17" s="171" t="s">
        <v>5</v>
      </c>
      <c r="B17" s="177">
        <v>5939</v>
      </c>
      <c r="C17" s="177">
        <v>588</v>
      </c>
      <c r="D17" s="177">
        <v>668</v>
      </c>
      <c r="E17" s="177">
        <v>698</v>
      </c>
      <c r="F17" s="177">
        <v>1247</v>
      </c>
      <c r="G17" s="177">
        <v>258</v>
      </c>
      <c r="H17" s="177">
        <v>487</v>
      </c>
      <c r="I17" s="177">
        <v>877</v>
      </c>
      <c r="J17" s="177">
        <v>1116</v>
      </c>
      <c r="K17" s="177">
        <f t="shared" si="0"/>
        <v>846</v>
      </c>
      <c r="L17" s="177">
        <f t="shared" si="1"/>
        <v>1155</v>
      </c>
      <c r="M17" s="177">
        <f t="shared" si="2"/>
        <v>1575</v>
      </c>
      <c r="N17" s="172">
        <f t="shared" si="3"/>
        <v>2363</v>
      </c>
      <c r="O17" s="40"/>
      <c r="P17" s="40"/>
      <c r="Q17" s="40"/>
    </row>
    <row r="18" spans="1:17" ht="12" customHeight="1">
      <c r="A18" s="171" t="s">
        <v>16</v>
      </c>
      <c r="B18" s="177">
        <v>3572</v>
      </c>
      <c r="C18" s="177">
        <v>439</v>
      </c>
      <c r="D18" s="177">
        <v>412</v>
      </c>
      <c r="E18" s="177">
        <v>223</v>
      </c>
      <c r="F18" s="177">
        <v>634</v>
      </c>
      <c r="G18" s="177">
        <v>326</v>
      </c>
      <c r="H18" s="177">
        <v>451</v>
      </c>
      <c r="I18" s="177">
        <v>268</v>
      </c>
      <c r="J18" s="177">
        <v>819</v>
      </c>
      <c r="K18" s="177">
        <f t="shared" si="0"/>
        <v>765</v>
      </c>
      <c r="L18" s="177">
        <f t="shared" si="1"/>
        <v>863</v>
      </c>
      <c r="M18" s="177">
        <f t="shared" si="2"/>
        <v>491</v>
      </c>
      <c r="N18" s="172">
        <f t="shared" si="3"/>
        <v>1453</v>
      </c>
      <c r="O18" s="40"/>
      <c r="P18" s="40"/>
      <c r="Q18" s="40"/>
    </row>
    <row r="19" spans="1:17" ht="12" customHeight="1">
      <c r="A19" s="171" t="s">
        <v>17</v>
      </c>
      <c r="B19" s="177">
        <v>1642</v>
      </c>
      <c r="C19" s="177">
        <v>194</v>
      </c>
      <c r="D19" s="177">
        <v>189</v>
      </c>
      <c r="E19" s="177">
        <v>96</v>
      </c>
      <c r="F19" s="177">
        <v>377</v>
      </c>
      <c r="G19" s="177">
        <v>130</v>
      </c>
      <c r="H19" s="177">
        <v>181</v>
      </c>
      <c r="I19" s="177">
        <v>105</v>
      </c>
      <c r="J19" s="177">
        <v>370</v>
      </c>
      <c r="K19" s="177">
        <f t="shared" si="0"/>
        <v>324</v>
      </c>
      <c r="L19" s="177">
        <f t="shared" si="1"/>
        <v>370</v>
      </c>
      <c r="M19" s="177">
        <f t="shared" si="2"/>
        <v>201</v>
      </c>
      <c r="N19" s="172">
        <f t="shared" si="3"/>
        <v>747</v>
      </c>
      <c r="O19" s="40"/>
      <c r="P19" s="40"/>
      <c r="Q19" s="40"/>
    </row>
    <row r="20" spans="1:17" ht="12" customHeight="1">
      <c r="A20" s="171" t="s">
        <v>24</v>
      </c>
      <c r="B20" s="177">
        <v>8588</v>
      </c>
      <c r="C20" s="177">
        <v>1246</v>
      </c>
      <c r="D20" s="177">
        <v>896</v>
      </c>
      <c r="E20" s="177">
        <v>360</v>
      </c>
      <c r="F20" s="177">
        <v>2086</v>
      </c>
      <c r="G20" s="177">
        <v>763</v>
      </c>
      <c r="H20" s="177">
        <v>944</v>
      </c>
      <c r="I20" s="177">
        <v>452</v>
      </c>
      <c r="J20" s="177">
        <v>1841</v>
      </c>
      <c r="K20" s="177">
        <f t="shared" si="0"/>
        <v>2009</v>
      </c>
      <c r="L20" s="177">
        <f t="shared" si="1"/>
        <v>1840</v>
      </c>
      <c r="M20" s="177">
        <f t="shared" si="2"/>
        <v>812</v>
      </c>
      <c r="N20" s="172">
        <f t="shared" si="3"/>
        <v>3927</v>
      </c>
      <c r="O20" s="40"/>
      <c r="P20" s="40"/>
      <c r="Q20" s="40"/>
    </row>
    <row r="21" spans="1:17" ht="12" customHeight="1">
      <c r="A21" s="171" t="s">
        <v>28</v>
      </c>
      <c r="B21" s="177">
        <v>4581</v>
      </c>
      <c r="C21" s="177">
        <v>468</v>
      </c>
      <c r="D21" s="177">
        <v>455</v>
      </c>
      <c r="E21" s="177">
        <v>528</v>
      </c>
      <c r="F21" s="177">
        <v>1069</v>
      </c>
      <c r="G21" s="177">
        <v>250</v>
      </c>
      <c r="H21" s="177">
        <v>345</v>
      </c>
      <c r="I21" s="177">
        <v>643</v>
      </c>
      <c r="J21" s="177">
        <v>823</v>
      </c>
      <c r="K21" s="177">
        <f t="shared" si="0"/>
        <v>718</v>
      </c>
      <c r="L21" s="177">
        <f t="shared" si="1"/>
        <v>800</v>
      </c>
      <c r="M21" s="177">
        <f t="shared" si="2"/>
        <v>1171</v>
      </c>
      <c r="N21" s="172">
        <f t="shared" si="3"/>
        <v>1892</v>
      </c>
      <c r="O21" s="40"/>
      <c r="P21" s="40"/>
      <c r="Q21" s="40"/>
    </row>
    <row r="22" spans="1:17" ht="12" customHeight="1">
      <c r="A22" s="171" t="s">
        <v>42</v>
      </c>
      <c r="B22" s="177">
        <v>2640</v>
      </c>
      <c r="C22" s="177">
        <v>322</v>
      </c>
      <c r="D22" s="177">
        <v>263</v>
      </c>
      <c r="E22" s="177">
        <v>150</v>
      </c>
      <c r="F22" s="177">
        <v>750</v>
      </c>
      <c r="G22" s="177">
        <v>173</v>
      </c>
      <c r="H22" s="177">
        <v>198</v>
      </c>
      <c r="I22" s="177">
        <v>167</v>
      </c>
      <c r="J22" s="177">
        <v>616</v>
      </c>
      <c r="K22" s="177">
        <f t="shared" si="0"/>
        <v>495</v>
      </c>
      <c r="L22" s="177">
        <f t="shared" si="1"/>
        <v>461</v>
      </c>
      <c r="M22" s="177">
        <f t="shared" si="2"/>
        <v>317</v>
      </c>
      <c r="N22" s="172">
        <f t="shared" si="3"/>
        <v>1366</v>
      </c>
      <c r="O22" s="40"/>
      <c r="P22" s="40"/>
      <c r="Q22" s="40"/>
    </row>
    <row r="23" spans="1:17" ht="12" customHeight="1">
      <c r="A23" s="171" t="s">
        <v>18</v>
      </c>
      <c r="B23" s="177">
        <v>10430</v>
      </c>
      <c r="C23" s="177">
        <v>1288</v>
      </c>
      <c r="D23" s="177">
        <v>1110</v>
      </c>
      <c r="E23" s="177">
        <v>689</v>
      </c>
      <c r="F23" s="177">
        <v>2372</v>
      </c>
      <c r="G23" s="177">
        <v>831</v>
      </c>
      <c r="H23" s="177">
        <v>985</v>
      </c>
      <c r="I23" s="177">
        <v>833</v>
      </c>
      <c r="J23" s="177">
        <v>2323</v>
      </c>
      <c r="K23" s="177">
        <f t="shared" si="0"/>
        <v>2119</v>
      </c>
      <c r="L23" s="177">
        <f t="shared" si="1"/>
        <v>2095</v>
      </c>
      <c r="M23" s="177">
        <f t="shared" si="2"/>
        <v>1522</v>
      </c>
      <c r="N23" s="172">
        <f t="shared" si="3"/>
        <v>4695</v>
      </c>
      <c r="O23" s="40"/>
      <c r="P23" s="40"/>
      <c r="Q23" s="40"/>
    </row>
    <row r="24" spans="1:17" ht="12" customHeight="1">
      <c r="A24" s="171" t="s">
        <v>19</v>
      </c>
      <c r="B24" s="177">
        <v>4330</v>
      </c>
      <c r="C24" s="177">
        <v>370</v>
      </c>
      <c r="D24" s="177">
        <v>512</v>
      </c>
      <c r="E24" s="177">
        <v>545</v>
      </c>
      <c r="F24" s="177">
        <v>559</v>
      </c>
      <c r="G24" s="177">
        <v>316</v>
      </c>
      <c r="H24" s="177">
        <v>488</v>
      </c>
      <c r="I24" s="177">
        <v>741</v>
      </c>
      <c r="J24" s="177">
        <v>799</v>
      </c>
      <c r="K24" s="177">
        <f t="shared" si="0"/>
        <v>686</v>
      </c>
      <c r="L24" s="177">
        <f t="shared" si="1"/>
        <v>1000</v>
      </c>
      <c r="M24" s="177">
        <f t="shared" si="2"/>
        <v>1286</v>
      </c>
      <c r="N24" s="172">
        <f t="shared" si="3"/>
        <v>1358</v>
      </c>
      <c r="O24" s="40"/>
      <c r="P24" s="40"/>
      <c r="Q24" s="40"/>
    </row>
    <row r="25" spans="1:17" ht="12" customHeight="1">
      <c r="A25" s="171" t="s">
        <v>20</v>
      </c>
      <c r="B25" s="177">
        <v>1297</v>
      </c>
      <c r="C25" s="177">
        <v>133</v>
      </c>
      <c r="D25" s="177">
        <v>161</v>
      </c>
      <c r="E25" s="177">
        <v>166</v>
      </c>
      <c r="F25" s="177">
        <v>150</v>
      </c>
      <c r="G25" s="177">
        <v>96</v>
      </c>
      <c r="H25" s="177">
        <v>152</v>
      </c>
      <c r="I25" s="177">
        <v>253</v>
      </c>
      <c r="J25" s="177">
        <v>186</v>
      </c>
      <c r="K25" s="177">
        <f t="shared" si="0"/>
        <v>229</v>
      </c>
      <c r="L25" s="177">
        <f t="shared" si="1"/>
        <v>313</v>
      </c>
      <c r="M25" s="177">
        <f t="shared" si="2"/>
        <v>419</v>
      </c>
      <c r="N25" s="172">
        <f t="shared" si="3"/>
        <v>336</v>
      </c>
      <c r="O25" s="40"/>
      <c r="P25" s="40"/>
      <c r="Q25" s="40"/>
    </row>
    <row r="26" spans="1:17" ht="12" customHeight="1">
      <c r="A26" s="171" t="s">
        <v>40</v>
      </c>
      <c r="B26" s="177">
        <v>2638</v>
      </c>
      <c r="C26" s="177">
        <v>260</v>
      </c>
      <c r="D26" s="177">
        <v>294</v>
      </c>
      <c r="E26" s="177">
        <v>273</v>
      </c>
      <c r="F26" s="177">
        <v>370</v>
      </c>
      <c r="G26" s="177">
        <v>213</v>
      </c>
      <c r="H26" s="177">
        <v>279</v>
      </c>
      <c r="I26" s="177">
        <v>368</v>
      </c>
      <c r="J26" s="177">
        <v>581</v>
      </c>
      <c r="K26" s="177">
        <f t="shared" si="0"/>
        <v>473</v>
      </c>
      <c r="L26" s="177">
        <f t="shared" si="1"/>
        <v>573</v>
      </c>
      <c r="M26" s="177">
        <f t="shared" si="2"/>
        <v>641</v>
      </c>
      <c r="N26" s="172">
        <f t="shared" si="3"/>
        <v>951</v>
      </c>
      <c r="O26" s="40"/>
      <c r="P26" s="40"/>
      <c r="Q26" s="40"/>
    </row>
    <row r="27" spans="1:17" ht="12" customHeight="1">
      <c r="A27" s="171" t="s">
        <v>41</v>
      </c>
      <c r="B27" s="177">
        <v>1457</v>
      </c>
      <c r="C27" s="177">
        <v>109</v>
      </c>
      <c r="D27" s="177">
        <v>152</v>
      </c>
      <c r="E27" s="177">
        <v>181</v>
      </c>
      <c r="F27" s="177">
        <v>202</v>
      </c>
      <c r="G27" s="177">
        <v>79</v>
      </c>
      <c r="H27" s="177">
        <v>132</v>
      </c>
      <c r="I27" s="177">
        <v>266</v>
      </c>
      <c r="J27" s="177">
        <v>336</v>
      </c>
      <c r="K27" s="177">
        <f t="shared" si="0"/>
        <v>188</v>
      </c>
      <c r="L27" s="177">
        <f t="shared" si="1"/>
        <v>284</v>
      </c>
      <c r="M27" s="177">
        <f t="shared" si="2"/>
        <v>447</v>
      </c>
      <c r="N27" s="172">
        <f t="shared" si="3"/>
        <v>538</v>
      </c>
      <c r="O27" s="40"/>
      <c r="P27" s="40"/>
      <c r="Q27" s="40"/>
    </row>
    <row r="28" spans="1:17" ht="15" customHeight="1">
      <c r="A28" s="218" t="s">
        <v>21</v>
      </c>
      <c r="B28" s="179">
        <v>86250</v>
      </c>
      <c r="C28" s="179">
        <v>10200</v>
      </c>
      <c r="D28" s="179">
        <v>9526</v>
      </c>
      <c r="E28" s="179">
        <v>6626</v>
      </c>
      <c r="F28" s="179">
        <v>18222</v>
      </c>
      <c r="G28" s="179">
        <v>6534</v>
      </c>
      <c r="H28" s="179">
        <v>8626</v>
      </c>
      <c r="I28" s="179">
        <v>8206</v>
      </c>
      <c r="J28" s="179">
        <v>18309</v>
      </c>
      <c r="K28" s="179">
        <f t="shared" si="0"/>
        <v>16734</v>
      </c>
      <c r="L28" s="179">
        <f t="shared" si="1"/>
        <v>18152</v>
      </c>
      <c r="M28" s="179">
        <f t="shared" si="2"/>
        <v>14832</v>
      </c>
      <c r="N28" s="174">
        <f t="shared" si="3"/>
        <v>36531</v>
      </c>
      <c r="P28" s="40"/>
      <c r="Q28" s="44"/>
    </row>
    <row r="29" spans="1:17" ht="3.9" customHeight="1">
      <c r="A29" s="104"/>
      <c r="B29" s="44"/>
      <c r="C29" s="44"/>
      <c r="D29" s="44"/>
      <c r="E29" s="44"/>
      <c r="F29" s="44"/>
      <c r="G29" s="44"/>
      <c r="H29" s="44"/>
      <c r="I29" s="44"/>
      <c r="J29" s="44"/>
      <c r="K29" s="44"/>
      <c r="L29" s="44"/>
      <c r="M29" s="44"/>
      <c r="N29" s="44"/>
    </row>
    <row r="30" spans="1:17" s="76" customFormat="1" ht="9.6">
      <c r="A30" s="94" t="s">
        <v>158</v>
      </c>
      <c r="J30" s="105"/>
    </row>
    <row r="31" spans="1:17" ht="4.5" customHeight="1">
      <c r="C31" s="106"/>
      <c r="E31" s="106"/>
    </row>
    <row r="32" spans="1:17" ht="12.75" customHeight="1">
      <c r="A32" s="524" t="s">
        <v>60</v>
      </c>
      <c r="B32" s="543" t="s">
        <v>33</v>
      </c>
      <c r="C32" s="559" t="s">
        <v>6</v>
      </c>
      <c r="D32" s="558"/>
      <c r="E32" s="558"/>
      <c r="F32" s="558"/>
      <c r="G32" s="558" t="s">
        <v>7</v>
      </c>
      <c r="H32" s="558"/>
      <c r="I32" s="558"/>
      <c r="J32" s="558"/>
      <c r="K32" s="558" t="s">
        <v>8</v>
      </c>
      <c r="L32" s="558"/>
      <c r="M32" s="558"/>
      <c r="N32" s="539"/>
    </row>
    <row r="33" spans="1:14" s="107" customFormat="1" ht="60" customHeight="1">
      <c r="A33" s="525"/>
      <c r="B33" s="544"/>
      <c r="C33" s="219" t="s">
        <v>61</v>
      </c>
      <c r="D33" s="390" t="s">
        <v>62</v>
      </c>
      <c r="E33" s="390" t="s">
        <v>63</v>
      </c>
      <c r="F33" s="435" t="s">
        <v>156</v>
      </c>
      <c r="G33" s="390" t="s">
        <v>61</v>
      </c>
      <c r="H33" s="390" t="s">
        <v>62</v>
      </c>
      <c r="I33" s="390" t="s">
        <v>63</v>
      </c>
      <c r="J33" s="435" t="s">
        <v>156</v>
      </c>
      <c r="K33" s="390" t="s">
        <v>61</v>
      </c>
      <c r="L33" s="390" t="s">
        <v>62</v>
      </c>
      <c r="M33" s="390" t="s">
        <v>63</v>
      </c>
      <c r="N33" s="451" t="s">
        <v>156</v>
      </c>
    </row>
    <row r="34" spans="1:14" ht="12" customHeight="1">
      <c r="A34" s="171" t="s">
        <v>9</v>
      </c>
      <c r="B34" s="177">
        <f>B9</f>
        <v>9561</v>
      </c>
      <c r="C34" s="180">
        <f>C9/$B9*100</f>
        <v>13.544608304570652</v>
      </c>
      <c r="D34" s="180">
        <f t="shared" ref="D34:N34" si="4">D9/$B9*100</f>
        <v>10.950737370567932</v>
      </c>
      <c r="E34" s="180">
        <f t="shared" si="4"/>
        <v>4.4556008785691876</v>
      </c>
      <c r="F34" s="180">
        <f t="shared" si="4"/>
        <v>24.05606108147683</v>
      </c>
      <c r="G34" s="180">
        <f t="shared" si="4"/>
        <v>8.6288045183558211</v>
      </c>
      <c r="H34" s="180">
        <f t="shared" si="4"/>
        <v>10.689258445769271</v>
      </c>
      <c r="I34" s="180">
        <f t="shared" si="4"/>
        <v>5.428302478820207</v>
      </c>
      <c r="J34" s="180">
        <f t="shared" si="4"/>
        <v>22.23616776487815</v>
      </c>
      <c r="K34" s="180">
        <f t="shared" si="4"/>
        <v>22.173412822926473</v>
      </c>
      <c r="L34" s="180">
        <f t="shared" si="4"/>
        <v>21.639995816337205</v>
      </c>
      <c r="M34" s="180">
        <f t="shared" si="4"/>
        <v>9.8839033573893946</v>
      </c>
      <c r="N34" s="206">
        <f t="shared" si="4"/>
        <v>46.29222884635498</v>
      </c>
    </row>
    <row r="35" spans="1:14" ht="12" customHeight="1">
      <c r="A35" s="171" t="s">
        <v>10</v>
      </c>
      <c r="B35" s="177">
        <f t="shared" ref="B35:B53" si="5">B10</f>
        <v>1549</v>
      </c>
      <c r="C35" s="180">
        <f t="shared" ref="C35:N35" si="6">C10/$B10*100</f>
        <v>9.1026468689477085</v>
      </c>
      <c r="D35" s="180">
        <f t="shared" si="6"/>
        <v>12.136862491930279</v>
      </c>
      <c r="E35" s="180">
        <f t="shared" si="6"/>
        <v>12.588766946417044</v>
      </c>
      <c r="F35" s="180">
        <f t="shared" si="6"/>
        <v>13.363460296965785</v>
      </c>
      <c r="G35" s="180">
        <f t="shared" si="6"/>
        <v>7.553260167850226</v>
      </c>
      <c r="H35" s="180">
        <f t="shared" si="6"/>
        <v>11.362169141381537</v>
      </c>
      <c r="I35" s="180">
        <f t="shared" si="6"/>
        <v>14.460942543576502</v>
      </c>
      <c r="J35" s="180">
        <f t="shared" si="6"/>
        <v>19.431891542930924</v>
      </c>
      <c r="K35" s="180">
        <f t="shared" si="6"/>
        <v>16.655907036797934</v>
      </c>
      <c r="L35" s="180">
        <f t="shared" si="6"/>
        <v>23.499031633311816</v>
      </c>
      <c r="M35" s="180">
        <f t="shared" si="6"/>
        <v>27.049709489993546</v>
      </c>
      <c r="N35" s="206">
        <f t="shared" si="6"/>
        <v>32.795351839896711</v>
      </c>
    </row>
    <row r="36" spans="1:14" ht="12" customHeight="1">
      <c r="A36" s="171" t="s">
        <v>23</v>
      </c>
      <c r="B36" s="177">
        <f t="shared" si="5"/>
        <v>1629</v>
      </c>
      <c r="C36" s="180">
        <f t="shared" ref="C36:N36" si="7">C11/$B11*100</f>
        <v>12.523020257826889</v>
      </c>
      <c r="D36" s="180">
        <f t="shared" si="7"/>
        <v>13.321055862492326</v>
      </c>
      <c r="E36" s="180">
        <f t="shared" si="7"/>
        <v>6.1387354205033766</v>
      </c>
      <c r="F36" s="180">
        <f t="shared" si="7"/>
        <v>15.592387968078574</v>
      </c>
      <c r="G36" s="180">
        <f t="shared" si="7"/>
        <v>9.4536525475751993</v>
      </c>
      <c r="H36" s="180">
        <f t="shared" si="7"/>
        <v>13.934929404542665</v>
      </c>
      <c r="I36" s="180">
        <f t="shared" si="7"/>
        <v>6.8753836709637817</v>
      </c>
      <c r="J36" s="180">
        <f t="shared" si="7"/>
        <v>22.160834868017186</v>
      </c>
      <c r="K36" s="180">
        <f t="shared" si="7"/>
        <v>21.976672805402085</v>
      </c>
      <c r="L36" s="180">
        <f t="shared" si="7"/>
        <v>27.255985267034994</v>
      </c>
      <c r="M36" s="180">
        <f t="shared" si="7"/>
        <v>13.014119091467158</v>
      </c>
      <c r="N36" s="206">
        <f t="shared" si="7"/>
        <v>37.753222836095759</v>
      </c>
    </row>
    <row r="37" spans="1:14" ht="12" customHeight="1">
      <c r="A37" s="171" t="s">
        <v>11</v>
      </c>
      <c r="B37" s="177">
        <f t="shared" si="5"/>
        <v>14510</v>
      </c>
      <c r="C37" s="180">
        <f t="shared" ref="C37:N37" si="8">C12/$B12*100</f>
        <v>12.798070296347348</v>
      </c>
      <c r="D37" s="180">
        <f t="shared" si="8"/>
        <v>11.095796002756719</v>
      </c>
      <c r="E37" s="180">
        <f t="shared" si="8"/>
        <v>6.9124741557546523</v>
      </c>
      <c r="F37" s="180">
        <f t="shared" si="8"/>
        <v>23.900758097863541</v>
      </c>
      <c r="G37" s="180">
        <f t="shared" si="8"/>
        <v>7.456926257753274</v>
      </c>
      <c r="H37" s="180">
        <f t="shared" si="8"/>
        <v>9.2763611302549975</v>
      </c>
      <c r="I37" s="180">
        <f t="shared" si="8"/>
        <v>6.9124741557546523</v>
      </c>
      <c r="J37" s="180">
        <f t="shared" si="8"/>
        <v>21.654031702274292</v>
      </c>
      <c r="K37" s="180">
        <f t="shared" si="8"/>
        <v>20.254996554100622</v>
      </c>
      <c r="L37" s="180">
        <f t="shared" si="8"/>
        <v>20.372157133011719</v>
      </c>
      <c r="M37" s="180">
        <f t="shared" si="8"/>
        <v>13.824948311509305</v>
      </c>
      <c r="N37" s="206">
        <f t="shared" si="8"/>
        <v>45.554789800137833</v>
      </c>
    </row>
    <row r="38" spans="1:14" ht="12" customHeight="1">
      <c r="A38" s="171" t="s">
        <v>12</v>
      </c>
      <c r="B38" s="177">
        <f t="shared" si="5"/>
        <v>2982</v>
      </c>
      <c r="C38" s="180">
        <f t="shared" ref="C38:N38" si="9">C13/$B13*100</f>
        <v>9.6579476861166995</v>
      </c>
      <c r="D38" s="180">
        <f t="shared" si="9"/>
        <v>11.066398390342053</v>
      </c>
      <c r="E38" s="180">
        <f t="shared" si="9"/>
        <v>10.328638497652582</v>
      </c>
      <c r="F38" s="180">
        <f t="shared" si="9"/>
        <v>20.154258886653253</v>
      </c>
      <c r="G38" s="180">
        <f t="shared" si="9"/>
        <v>5.9020791415157614</v>
      </c>
      <c r="H38" s="180">
        <f t="shared" si="9"/>
        <v>7.981220657276995</v>
      </c>
      <c r="I38" s="180">
        <f t="shared" si="9"/>
        <v>12.273641851106639</v>
      </c>
      <c r="J38" s="180">
        <f t="shared" si="9"/>
        <v>22.66934942991281</v>
      </c>
      <c r="K38" s="180">
        <f t="shared" si="9"/>
        <v>15.560026827632461</v>
      </c>
      <c r="L38" s="180">
        <f t="shared" si="9"/>
        <v>19.047619047619047</v>
      </c>
      <c r="M38" s="180">
        <f t="shared" si="9"/>
        <v>22.602280348759223</v>
      </c>
      <c r="N38" s="206">
        <f t="shared" si="9"/>
        <v>42.823608316566066</v>
      </c>
    </row>
    <row r="39" spans="1:14" ht="12" customHeight="1">
      <c r="A39" s="171" t="s">
        <v>13</v>
      </c>
      <c r="B39" s="177">
        <f t="shared" si="5"/>
        <v>2724</v>
      </c>
      <c r="C39" s="180">
        <f t="shared" ref="C39:N39" si="10">C14/$B14*100</f>
        <v>11.784140969162996</v>
      </c>
      <c r="D39" s="180">
        <f t="shared" si="10"/>
        <v>12.077826725403817</v>
      </c>
      <c r="E39" s="180">
        <f t="shared" si="10"/>
        <v>4.9926578560939792</v>
      </c>
      <c r="F39" s="180">
        <f t="shared" si="10"/>
        <v>17.657856093979444</v>
      </c>
      <c r="G39" s="180">
        <f t="shared" si="10"/>
        <v>9.5447870778267259</v>
      </c>
      <c r="H39" s="180">
        <f t="shared" si="10"/>
        <v>13.215859030837004</v>
      </c>
      <c r="I39" s="180">
        <f t="shared" si="10"/>
        <v>7.3788546255506615</v>
      </c>
      <c r="J39" s="180">
        <f t="shared" si="10"/>
        <v>23.348017621145374</v>
      </c>
      <c r="K39" s="180">
        <f t="shared" si="10"/>
        <v>21.32892804698972</v>
      </c>
      <c r="L39" s="180">
        <f t="shared" si="10"/>
        <v>25.293685756240826</v>
      </c>
      <c r="M39" s="180">
        <f t="shared" si="10"/>
        <v>12.37151248164464</v>
      </c>
      <c r="N39" s="206">
        <f t="shared" si="10"/>
        <v>41.005873715124821</v>
      </c>
    </row>
    <row r="40" spans="1:14" ht="12" customHeight="1">
      <c r="A40" s="171" t="s">
        <v>14</v>
      </c>
      <c r="B40" s="177">
        <f t="shared" si="5"/>
        <v>4615</v>
      </c>
      <c r="C40" s="180">
        <f t="shared" ref="C40:N40" si="11">C15/$B15*100</f>
        <v>10.552546045503792</v>
      </c>
      <c r="D40" s="180">
        <f t="shared" si="11"/>
        <v>10.942578548212351</v>
      </c>
      <c r="E40" s="180">
        <f t="shared" si="11"/>
        <v>10.097508125677141</v>
      </c>
      <c r="F40" s="180">
        <f t="shared" si="11"/>
        <v>17.768147345612135</v>
      </c>
      <c r="G40" s="180">
        <f t="shared" si="11"/>
        <v>6.8905742145178763</v>
      </c>
      <c r="H40" s="180">
        <f t="shared" si="11"/>
        <v>9.3391115926327188</v>
      </c>
      <c r="I40" s="180">
        <f t="shared" si="11"/>
        <v>14.821235102925243</v>
      </c>
      <c r="J40" s="180">
        <f t="shared" si="11"/>
        <v>19.588299024918744</v>
      </c>
      <c r="K40" s="180">
        <f t="shared" si="11"/>
        <v>17.443120260021669</v>
      </c>
      <c r="L40" s="180">
        <f t="shared" si="11"/>
        <v>20.281690140845072</v>
      </c>
      <c r="M40" s="180">
        <f t="shared" si="11"/>
        <v>24.918743228602384</v>
      </c>
      <c r="N40" s="206">
        <f t="shared" si="11"/>
        <v>37.356446370530875</v>
      </c>
    </row>
    <row r="41" spans="1:14" ht="12" customHeight="1">
      <c r="A41" s="171" t="s">
        <v>15</v>
      </c>
      <c r="B41" s="177">
        <f t="shared" si="5"/>
        <v>1566</v>
      </c>
      <c r="C41" s="180">
        <f t="shared" ref="C41:N41" si="12">C16/$B16*100</f>
        <v>12.260536398467432</v>
      </c>
      <c r="D41" s="180">
        <f t="shared" si="12"/>
        <v>12.132822477650064</v>
      </c>
      <c r="E41" s="180">
        <f t="shared" si="12"/>
        <v>5.3001277139208174</v>
      </c>
      <c r="F41" s="180">
        <f t="shared" si="12"/>
        <v>17.560664112388249</v>
      </c>
      <c r="G41" s="180">
        <f t="shared" si="12"/>
        <v>10.664112388250318</v>
      </c>
      <c r="H41" s="180">
        <f t="shared" si="12"/>
        <v>11.813537675606641</v>
      </c>
      <c r="I41" s="180">
        <f t="shared" si="12"/>
        <v>7.7905491698595144</v>
      </c>
      <c r="J41" s="180">
        <f t="shared" si="12"/>
        <v>22.541507024265645</v>
      </c>
      <c r="K41" s="180">
        <f t="shared" si="12"/>
        <v>22.924648786717754</v>
      </c>
      <c r="L41" s="180">
        <f t="shared" si="12"/>
        <v>23.946360153256705</v>
      </c>
      <c r="M41" s="180">
        <f t="shared" si="12"/>
        <v>13.090676883780333</v>
      </c>
      <c r="N41" s="206">
        <f t="shared" si="12"/>
        <v>40.102171136653894</v>
      </c>
    </row>
    <row r="42" spans="1:14" ht="12" customHeight="1">
      <c r="A42" s="171" t="s">
        <v>5</v>
      </c>
      <c r="B42" s="177">
        <f t="shared" si="5"/>
        <v>5939</v>
      </c>
      <c r="C42" s="180">
        <f t="shared" ref="C42:N42" si="13">C17/$B17*100</f>
        <v>9.900656676208115</v>
      </c>
      <c r="D42" s="180">
        <f t="shared" si="13"/>
        <v>11.247684795420104</v>
      </c>
      <c r="E42" s="180">
        <f t="shared" si="13"/>
        <v>11.7528203401246</v>
      </c>
      <c r="F42" s="180">
        <f t="shared" si="13"/>
        <v>20.996800808216872</v>
      </c>
      <c r="G42" s="180">
        <f t="shared" si="13"/>
        <v>4.3441656844586634</v>
      </c>
      <c r="H42" s="180">
        <f t="shared" si="13"/>
        <v>8.200033675702981</v>
      </c>
      <c r="I42" s="180">
        <f t="shared" si="13"/>
        <v>14.766795756861425</v>
      </c>
      <c r="J42" s="180">
        <f t="shared" si="13"/>
        <v>18.791042263007242</v>
      </c>
      <c r="K42" s="180">
        <f t="shared" si="13"/>
        <v>14.244822360666779</v>
      </c>
      <c r="L42" s="180">
        <f t="shared" si="13"/>
        <v>19.447718471123085</v>
      </c>
      <c r="M42" s="180">
        <f t="shared" si="13"/>
        <v>26.519616096986027</v>
      </c>
      <c r="N42" s="206">
        <f t="shared" si="13"/>
        <v>39.78784307122411</v>
      </c>
    </row>
    <row r="43" spans="1:14" ht="12" customHeight="1">
      <c r="A43" s="171" t="s">
        <v>16</v>
      </c>
      <c r="B43" s="177">
        <f t="shared" si="5"/>
        <v>3572</v>
      </c>
      <c r="C43" s="180">
        <f t="shared" ref="C43:N43" si="14">C18/$B18*100</f>
        <v>12.290033594624861</v>
      </c>
      <c r="D43" s="180">
        <f t="shared" si="14"/>
        <v>11.534154535274356</v>
      </c>
      <c r="E43" s="180">
        <f t="shared" si="14"/>
        <v>6.2430011198208284</v>
      </c>
      <c r="F43" s="180">
        <f t="shared" si="14"/>
        <v>17.749160134378499</v>
      </c>
      <c r="G43" s="180">
        <f t="shared" si="14"/>
        <v>9.1265397536394168</v>
      </c>
      <c r="H43" s="180">
        <f t="shared" si="14"/>
        <v>12.625979843225085</v>
      </c>
      <c r="I43" s="180">
        <f t="shared" si="14"/>
        <v>7.5027995520716688</v>
      </c>
      <c r="J43" s="180">
        <f t="shared" si="14"/>
        <v>22.928331466965286</v>
      </c>
      <c r="K43" s="180">
        <f t="shared" si="14"/>
        <v>21.416573348264279</v>
      </c>
      <c r="L43" s="180">
        <f t="shared" si="14"/>
        <v>24.160134378499439</v>
      </c>
      <c r="M43" s="180">
        <f t="shared" si="14"/>
        <v>13.745800671892496</v>
      </c>
      <c r="N43" s="206">
        <f t="shared" si="14"/>
        <v>40.677491601343782</v>
      </c>
    </row>
    <row r="44" spans="1:14" ht="12" customHeight="1">
      <c r="A44" s="171" t="s">
        <v>17</v>
      </c>
      <c r="B44" s="177">
        <f t="shared" si="5"/>
        <v>1642</v>
      </c>
      <c r="C44" s="180">
        <f t="shared" ref="C44:N44" si="15">C19/$B19*100</f>
        <v>11.814859926918391</v>
      </c>
      <c r="D44" s="180">
        <f t="shared" si="15"/>
        <v>11.510353227771011</v>
      </c>
      <c r="E44" s="180">
        <f t="shared" si="15"/>
        <v>5.8465286236297196</v>
      </c>
      <c r="F44" s="180">
        <f t="shared" si="15"/>
        <v>22.959805115712545</v>
      </c>
      <c r="G44" s="180">
        <f t="shared" si="15"/>
        <v>7.917174177831912</v>
      </c>
      <c r="H44" s="180">
        <f t="shared" si="15"/>
        <v>11.0231425091352</v>
      </c>
      <c r="I44" s="180">
        <f t="shared" si="15"/>
        <v>6.3946406820950052</v>
      </c>
      <c r="J44" s="180">
        <f t="shared" si="15"/>
        <v>22.533495736906211</v>
      </c>
      <c r="K44" s="180">
        <f t="shared" si="15"/>
        <v>19.732034104750305</v>
      </c>
      <c r="L44" s="180">
        <f t="shared" si="15"/>
        <v>22.533495736906211</v>
      </c>
      <c r="M44" s="180">
        <f t="shared" si="15"/>
        <v>12.241169305724727</v>
      </c>
      <c r="N44" s="206">
        <f t="shared" si="15"/>
        <v>45.493300852618759</v>
      </c>
    </row>
    <row r="45" spans="1:14" ht="12" customHeight="1">
      <c r="A45" s="171" t="s">
        <v>24</v>
      </c>
      <c r="B45" s="177">
        <f t="shared" si="5"/>
        <v>8588</v>
      </c>
      <c r="C45" s="180">
        <f t="shared" ref="C45:N45" si="16">C20/$B20*100</f>
        <v>14.508616674429437</v>
      </c>
      <c r="D45" s="180">
        <f t="shared" si="16"/>
        <v>10.433162552398697</v>
      </c>
      <c r="E45" s="180">
        <f t="shared" si="16"/>
        <v>4.1918956683744764</v>
      </c>
      <c r="F45" s="180">
        <f t="shared" si="16"/>
        <v>24.289706567303213</v>
      </c>
      <c r="G45" s="180">
        <f t="shared" si="16"/>
        <v>8.8844899860270132</v>
      </c>
      <c r="H45" s="180">
        <f t="shared" si="16"/>
        <v>10.992081974848626</v>
      </c>
      <c r="I45" s="180">
        <f t="shared" si="16"/>
        <v>5.2631578947368416</v>
      </c>
      <c r="J45" s="180">
        <f t="shared" si="16"/>
        <v>21.436888681881697</v>
      </c>
      <c r="K45" s="180">
        <f t="shared" si="16"/>
        <v>23.39310666045645</v>
      </c>
      <c r="L45" s="180">
        <f t="shared" si="16"/>
        <v>21.425244527247322</v>
      </c>
      <c r="M45" s="180">
        <f t="shared" si="16"/>
        <v>9.4550535631113188</v>
      </c>
      <c r="N45" s="206">
        <f t="shared" si="16"/>
        <v>45.726595249184911</v>
      </c>
    </row>
    <row r="46" spans="1:14" ht="12" customHeight="1">
      <c r="A46" s="171" t="s">
        <v>28</v>
      </c>
      <c r="B46" s="177">
        <f t="shared" si="5"/>
        <v>4581</v>
      </c>
      <c r="C46" s="180">
        <f t="shared" ref="C46:N46" si="17">C21/$B21*100</f>
        <v>10.216110019646365</v>
      </c>
      <c r="D46" s="180">
        <f t="shared" si="17"/>
        <v>9.9323291857672995</v>
      </c>
      <c r="E46" s="180">
        <f t="shared" si="17"/>
        <v>11.525867714472822</v>
      </c>
      <c r="F46" s="180">
        <f t="shared" si="17"/>
        <v>23.335516262824711</v>
      </c>
      <c r="G46" s="180">
        <f t="shared" si="17"/>
        <v>5.4573237284435718</v>
      </c>
      <c r="H46" s="180">
        <f t="shared" si="17"/>
        <v>7.5311067452521279</v>
      </c>
      <c r="I46" s="180">
        <f t="shared" si="17"/>
        <v>14.036236629556864</v>
      </c>
      <c r="J46" s="180">
        <f t="shared" si="17"/>
        <v>17.965509714036237</v>
      </c>
      <c r="K46" s="180">
        <f t="shared" si="17"/>
        <v>15.673433748089938</v>
      </c>
      <c r="L46" s="180">
        <f t="shared" si="17"/>
        <v>17.463435931019429</v>
      </c>
      <c r="M46" s="180">
        <f t="shared" si="17"/>
        <v>25.562104344029692</v>
      </c>
      <c r="N46" s="206">
        <f t="shared" si="17"/>
        <v>41.301025976860949</v>
      </c>
    </row>
    <row r="47" spans="1:14" ht="12" customHeight="1">
      <c r="A47" s="171" t="s">
        <v>42</v>
      </c>
      <c r="B47" s="177">
        <f t="shared" si="5"/>
        <v>2640</v>
      </c>
      <c r="C47" s="180">
        <f t="shared" ref="C47:N47" si="18">C22/$B22*100</f>
        <v>12.196969696969697</v>
      </c>
      <c r="D47" s="180">
        <f t="shared" si="18"/>
        <v>9.9621212121212128</v>
      </c>
      <c r="E47" s="180">
        <f t="shared" si="18"/>
        <v>5.6818181818181817</v>
      </c>
      <c r="F47" s="180">
        <f t="shared" si="18"/>
        <v>28.40909090909091</v>
      </c>
      <c r="G47" s="180">
        <f t="shared" si="18"/>
        <v>6.5530303030303036</v>
      </c>
      <c r="H47" s="180">
        <f t="shared" si="18"/>
        <v>7.5</v>
      </c>
      <c r="I47" s="180">
        <f t="shared" si="18"/>
        <v>6.3257575757575761</v>
      </c>
      <c r="J47" s="180">
        <f t="shared" si="18"/>
        <v>23.333333333333332</v>
      </c>
      <c r="K47" s="180">
        <f t="shared" si="18"/>
        <v>18.75</v>
      </c>
      <c r="L47" s="180">
        <f t="shared" si="18"/>
        <v>17.462121212121211</v>
      </c>
      <c r="M47" s="180">
        <f t="shared" si="18"/>
        <v>12.007575757575758</v>
      </c>
      <c r="N47" s="206">
        <f t="shared" si="18"/>
        <v>51.742424242424242</v>
      </c>
    </row>
    <row r="48" spans="1:14" ht="12" customHeight="1">
      <c r="A48" s="171" t="s">
        <v>18</v>
      </c>
      <c r="B48" s="177">
        <f t="shared" si="5"/>
        <v>10430</v>
      </c>
      <c r="C48" s="180">
        <f t="shared" ref="C48:N48" si="19">C23/$B23*100</f>
        <v>12.348993288590604</v>
      </c>
      <c r="D48" s="180">
        <f t="shared" si="19"/>
        <v>10.642377756471715</v>
      </c>
      <c r="E48" s="180">
        <f t="shared" si="19"/>
        <v>6.6059443911792899</v>
      </c>
      <c r="F48" s="180">
        <f t="shared" si="19"/>
        <v>22.742090124640459</v>
      </c>
      <c r="G48" s="180">
        <f t="shared" si="19"/>
        <v>7.967401725790987</v>
      </c>
      <c r="H48" s="180">
        <f t="shared" si="19"/>
        <v>9.443911792905082</v>
      </c>
      <c r="I48" s="180">
        <f t="shared" si="19"/>
        <v>7.9865771812080544</v>
      </c>
      <c r="J48" s="180">
        <f t="shared" si="19"/>
        <v>22.27229146692234</v>
      </c>
      <c r="K48" s="180">
        <f t="shared" si="19"/>
        <v>20.316395014381591</v>
      </c>
      <c r="L48" s="180">
        <f t="shared" si="19"/>
        <v>20.086289549376797</v>
      </c>
      <c r="M48" s="180">
        <f t="shared" si="19"/>
        <v>14.592521572387342</v>
      </c>
      <c r="N48" s="206">
        <f t="shared" si="19"/>
        <v>45.014381591562802</v>
      </c>
    </row>
    <row r="49" spans="1:14" ht="12" customHeight="1">
      <c r="A49" s="171" t="s">
        <v>19</v>
      </c>
      <c r="B49" s="177">
        <f t="shared" si="5"/>
        <v>4330</v>
      </c>
      <c r="C49" s="180">
        <f t="shared" ref="C49:N49" si="20">C24/$B24*100</f>
        <v>8.5450346420323324</v>
      </c>
      <c r="D49" s="180">
        <f t="shared" si="20"/>
        <v>11.824480369515012</v>
      </c>
      <c r="E49" s="180">
        <f t="shared" si="20"/>
        <v>12.58660508083141</v>
      </c>
      <c r="F49" s="180">
        <f t="shared" si="20"/>
        <v>12.909930715935335</v>
      </c>
      <c r="G49" s="180">
        <f t="shared" si="20"/>
        <v>7.2979214780600463</v>
      </c>
      <c r="H49" s="180">
        <f t="shared" si="20"/>
        <v>11.270207852193996</v>
      </c>
      <c r="I49" s="180">
        <f t="shared" si="20"/>
        <v>17.113163972286376</v>
      </c>
      <c r="J49" s="180">
        <f t="shared" si="20"/>
        <v>18.452655889145497</v>
      </c>
      <c r="K49" s="180">
        <f t="shared" si="20"/>
        <v>15.842956120092378</v>
      </c>
      <c r="L49" s="180">
        <f t="shared" si="20"/>
        <v>23.094688221709006</v>
      </c>
      <c r="M49" s="180">
        <f t="shared" si="20"/>
        <v>29.69976905311778</v>
      </c>
      <c r="N49" s="206">
        <f t="shared" si="20"/>
        <v>31.362586605080832</v>
      </c>
    </row>
    <row r="50" spans="1:14" ht="12" customHeight="1">
      <c r="A50" s="171" t="s">
        <v>20</v>
      </c>
      <c r="B50" s="177">
        <f t="shared" si="5"/>
        <v>1297</v>
      </c>
      <c r="C50" s="180">
        <f t="shared" ref="C50:N50" si="21">C25/$B25*100</f>
        <v>10.254433307632999</v>
      </c>
      <c r="D50" s="180">
        <f t="shared" si="21"/>
        <v>12.413261372397841</v>
      </c>
      <c r="E50" s="180">
        <f t="shared" si="21"/>
        <v>12.798766383962992</v>
      </c>
      <c r="F50" s="180">
        <f t="shared" si="21"/>
        <v>11.56515034695451</v>
      </c>
      <c r="G50" s="180">
        <f t="shared" si="21"/>
        <v>7.4016962220508864</v>
      </c>
      <c r="H50" s="180">
        <f t="shared" si="21"/>
        <v>11.719352351580572</v>
      </c>
      <c r="I50" s="180">
        <f t="shared" si="21"/>
        <v>19.506553585196606</v>
      </c>
      <c r="J50" s="180">
        <f t="shared" si="21"/>
        <v>14.340786430223593</v>
      </c>
      <c r="K50" s="180">
        <f t="shared" si="21"/>
        <v>17.656129529683888</v>
      </c>
      <c r="L50" s="180">
        <f t="shared" si="21"/>
        <v>24.132613723978409</v>
      </c>
      <c r="M50" s="180">
        <f t="shared" si="21"/>
        <v>32.305319969159605</v>
      </c>
      <c r="N50" s="206">
        <f t="shared" si="21"/>
        <v>25.905936777178102</v>
      </c>
    </row>
    <row r="51" spans="1:14" ht="12" customHeight="1">
      <c r="A51" s="171" t="s">
        <v>40</v>
      </c>
      <c r="B51" s="177">
        <f t="shared" si="5"/>
        <v>2638</v>
      </c>
      <c r="C51" s="180">
        <f t="shared" ref="C51:N51" si="22">C26/$B26*100</f>
        <v>9.855951478392722</v>
      </c>
      <c r="D51" s="180">
        <f t="shared" si="22"/>
        <v>11.144806671721001</v>
      </c>
      <c r="E51" s="180">
        <f t="shared" si="22"/>
        <v>10.348749052312357</v>
      </c>
      <c r="F51" s="180">
        <f t="shared" si="22"/>
        <v>14.025777103866567</v>
      </c>
      <c r="G51" s="180">
        <f t="shared" si="22"/>
        <v>8.0742987111448059</v>
      </c>
      <c r="H51" s="180">
        <f t="shared" si="22"/>
        <v>10.576194086429112</v>
      </c>
      <c r="I51" s="180">
        <f t="shared" si="22"/>
        <v>13.949962092494314</v>
      </c>
      <c r="J51" s="180">
        <f t="shared" si="22"/>
        <v>22.02426080363912</v>
      </c>
      <c r="K51" s="180">
        <f t="shared" si="22"/>
        <v>17.930250189537528</v>
      </c>
      <c r="L51" s="180">
        <f t="shared" si="22"/>
        <v>21.721000758150115</v>
      </c>
      <c r="M51" s="180">
        <f t="shared" si="22"/>
        <v>24.298711144806674</v>
      </c>
      <c r="N51" s="206">
        <f t="shared" si="22"/>
        <v>36.05003790750569</v>
      </c>
    </row>
    <row r="52" spans="1:14" ht="12" customHeight="1">
      <c r="A52" s="171" t="s">
        <v>41</v>
      </c>
      <c r="B52" s="177">
        <f t="shared" si="5"/>
        <v>1457</v>
      </c>
      <c r="C52" s="180">
        <f t="shared" ref="C52:N52" si="23">C27/$B27*100</f>
        <v>7.4811256005490741</v>
      </c>
      <c r="D52" s="180">
        <f t="shared" si="23"/>
        <v>10.432395332875773</v>
      </c>
      <c r="E52" s="180">
        <f t="shared" si="23"/>
        <v>12.422786547700754</v>
      </c>
      <c r="F52" s="180">
        <f t="shared" si="23"/>
        <v>13.864104323953331</v>
      </c>
      <c r="G52" s="180">
        <f t="shared" si="23"/>
        <v>5.4221002059025389</v>
      </c>
      <c r="H52" s="180">
        <f t="shared" si="23"/>
        <v>9.0597117364447488</v>
      </c>
      <c r="I52" s="180">
        <f t="shared" si="23"/>
        <v>18.256691832532603</v>
      </c>
      <c r="J52" s="180">
        <f t="shared" si="23"/>
        <v>23.06108442004118</v>
      </c>
      <c r="K52" s="180">
        <f t="shared" si="23"/>
        <v>12.903225806451612</v>
      </c>
      <c r="L52" s="180">
        <f t="shared" si="23"/>
        <v>19.492107069320522</v>
      </c>
      <c r="M52" s="180">
        <f t="shared" si="23"/>
        <v>30.679478380233355</v>
      </c>
      <c r="N52" s="206">
        <f t="shared" si="23"/>
        <v>36.925188743994511</v>
      </c>
    </row>
    <row r="53" spans="1:14" ht="15" customHeight="1">
      <c r="A53" s="218" t="s">
        <v>21</v>
      </c>
      <c r="B53" s="179">
        <f t="shared" si="5"/>
        <v>86250</v>
      </c>
      <c r="C53" s="181">
        <f t="shared" ref="C53:N53" si="24">C28/$B28*100</f>
        <v>11.826086956521738</v>
      </c>
      <c r="D53" s="181">
        <f t="shared" si="24"/>
        <v>11.04463768115942</v>
      </c>
      <c r="E53" s="181">
        <f t="shared" si="24"/>
        <v>7.6823188405797103</v>
      </c>
      <c r="F53" s="181">
        <f t="shared" si="24"/>
        <v>21.126956521739128</v>
      </c>
      <c r="G53" s="181">
        <f t="shared" si="24"/>
        <v>7.5756521739130429</v>
      </c>
      <c r="H53" s="181">
        <f t="shared" si="24"/>
        <v>10.001159420289856</v>
      </c>
      <c r="I53" s="181">
        <f t="shared" si="24"/>
        <v>9.5142028985507245</v>
      </c>
      <c r="J53" s="181">
        <f t="shared" si="24"/>
        <v>21.227826086956522</v>
      </c>
      <c r="K53" s="181">
        <f t="shared" si="24"/>
        <v>19.401739130434784</v>
      </c>
      <c r="L53" s="181">
        <f t="shared" si="24"/>
        <v>21.045797101449278</v>
      </c>
      <c r="M53" s="181">
        <f t="shared" si="24"/>
        <v>17.196521739130436</v>
      </c>
      <c r="N53" s="207">
        <f t="shared" si="24"/>
        <v>42.35478260869565</v>
      </c>
    </row>
    <row r="54" spans="1:14" ht="3.9" customHeight="1">
      <c r="A54" s="104"/>
      <c r="B54" s="44"/>
      <c r="C54" s="33"/>
      <c r="D54" s="33"/>
      <c r="E54" s="33"/>
      <c r="F54" s="33"/>
      <c r="G54" s="33"/>
      <c r="H54" s="33"/>
      <c r="I54" s="33"/>
      <c r="J54" s="33"/>
      <c r="K54" s="33"/>
      <c r="L54" s="33"/>
      <c r="M54" s="33"/>
      <c r="N54" s="33"/>
    </row>
    <row r="55" spans="1:14" s="76" customFormat="1" ht="9.6">
      <c r="A55" s="94" t="s">
        <v>158</v>
      </c>
      <c r="J55" s="105"/>
    </row>
  </sheetData>
  <mergeCells count="10">
    <mergeCell ref="K7:N7"/>
    <mergeCell ref="A32:A33"/>
    <mergeCell ref="C32:F32"/>
    <mergeCell ref="G32:J32"/>
    <mergeCell ref="K32:N32"/>
    <mergeCell ref="A7:A8"/>
    <mergeCell ref="C7:F7"/>
    <mergeCell ref="G7:J7"/>
    <mergeCell ref="B7:B8"/>
    <mergeCell ref="B32:B33"/>
  </mergeCells>
  <phoneticPr fontId="6" type="noConversion"/>
  <hyperlinks>
    <hyperlink ref="N1" location="F!A1" display="Retour au menu" xr:uid="{00000000-0004-0000-0700-000000000000}"/>
  </hyperlinks>
  <pageMargins left="0.7" right="0.7" top="0.75" bottom="0.75" header="0.3" footer="0.3"/>
  <pageSetup paperSize="9" scale="88" fitToHeight="2" orientation="landscape" r:id="rId1"/>
  <headerFooter alignWithMargins="0">
    <oddFooter>&amp;L&amp;8&amp;K002060Le marché du travail bruxellois : Données statistiques - Caractéristiques des communes de la Région bruxelloise
Elaboration : view.brussels, www.actiris.be&amp;R&amp;8F &amp;P</oddFooter>
  </headerFooter>
  <rowBreaks count="1" manualBreakCount="1">
    <brk id="30"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5"/>
  <sheetViews>
    <sheetView showGridLines="0" zoomScaleNormal="100" zoomScaleSheetLayoutView="80" workbookViewId="0"/>
  </sheetViews>
  <sheetFormatPr baseColWidth="10" defaultColWidth="11.44140625" defaultRowHeight="10.199999999999999"/>
  <cols>
    <col min="1" max="1" width="18.6640625" style="31" customWidth="1"/>
    <col min="2" max="14" width="8.6640625" style="31" customWidth="1"/>
    <col min="15" max="16384" width="11.44140625" style="31"/>
  </cols>
  <sheetData>
    <row r="1" spans="1:17" ht="22.8">
      <c r="A1" s="70" t="s">
        <v>109</v>
      </c>
      <c r="N1" s="68" t="s">
        <v>107</v>
      </c>
    </row>
    <row r="2" spans="1:17" s="80" customFormat="1" ht="3" customHeight="1">
      <c r="A2" s="79"/>
    </row>
    <row r="3" spans="1:17" s="80" customFormat="1" ht="15.75" customHeight="1">
      <c r="A3" s="81" t="s">
        <v>113</v>
      </c>
      <c r="O3" s="443"/>
    </row>
    <row r="4" spans="1:17" s="80" customFormat="1" ht="4.5" customHeight="1">
      <c r="A4" s="81"/>
      <c r="O4" s="443"/>
    </row>
    <row r="5" spans="1:17" ht="19.5" customHeight="1">
      <c r="A5" s="100" t="s">
        <v>196</v>
      </c>
      <c r="B5" s="67"/>
      <c r="C5" s="67"/>
      <c r="D5" s="67"/>
      <c r="E5" s="67"/>
      <c r="F5" s="67"/>
      <c r="G5" s="67"/>
      <c r="H5" s="67"/>
      <c r="I5" s="67"/>
      <c r="J5" s="67"/>
      <c r="K5" s="67"/>
      <c r="L5" s="67"/>
      <c r="M5" s="67"/>
      <c r="N5" s="67"/>
    </row>
    <row r="6" spans="1:17" ht="4.5" customHeight="1"/>
    <row r="7" spans="1:17" ht="12.75" customHeight="1">
      <c r="A7" s="524" t="s">
        <v>59</v>
      </c>
      <c r="B7" s="560" t="s">
        <v>33</v>
      </c>
      <c r="C7" s="518" t="s">
        <v>6</v>
      </c>
      <c r="D7" s="518"/>
      <c r="E7" s="518"/>
      <c r="F7" s="518"/>
      <c r="G7" s="518" t="s">
        <v>7</v>
      </c>
      <c r="H7" s="518"/>
      <c r="I7" s="518"/>
      <c r="J7" s="518"/>
      <c r="K7" s="518" t="s">
        <v>8</v>
      </c>
      <c r="L7" s="518"/>
      <c r="M7" s="518"/>
      <c r="N7" s="519"/>
    </row>
    <row r="8" spans="1:17" s="103" customFormat="1" ht="20.399999999999999">
      <c r="A8" s="525"/>
      <c r="B8" s="561"/>
      <c r="C8" s="209" t="s">
        <v>52</v>
      </c>
      <c r="D8" s="209" t="s">
        <v>54</v>
      </c>
      <c r="E8" s="209" t="s">
        <v>53</v>
      </c>
      <c r="F8" s="209" t="s">
        <v>74</v>
      </c>
      <c r="G8" s="209" t="s">
        <v>52</v>
      </c>
      <c r="H8" s="209" t="s">
        <v>54</v>
      </c>
      <c r="I8" s="209" t="s">
        <v>53</v>
      </c>
      <c r="J8" s="209" t="s">
        <v>74</v>
      </c>
      <c r="K8" s="499" t="s">
        <v>52</v>
      </c>
      <c r="L8" s="499" t="s">
        <v>54</v>
      </c>
      <c r="M8" s="499" t="s">
        <v>53</v>
      </c>
      <c r="N8" s="496" t="s">
        <v>74</v>
      </c>
    </row>
    <row r="9" spans="1:17" ht="12" customHeight="1">
      <c r="A9" s="171" t="s">
        <v>9</v>
      </c>
      <c r="B9" s="177">
        <v>9561</v>
      </c>
      <c r="C9" s="177">
        <v>1175</v>
      </c>
      <c r="D9" s="177">
        <v>601</v>
      </c>
      <c r="E9" s="177">
        <v>743</v>
      </c>
      <c r="F9" s="177">
        <v>2549</v>
      </c>
      <c r="G9" s="177">
        <v>1163</v>
      </c>
      <c r="H9" s="177">
        <v>580</v>
      </c>
      <c r="I9" s="177">
        <v>687</v>
      </c>
      <c r="J9" s="177">
        <v>2065</v>
      </c>
      <c r="K9" s="177">
        <f>SUM(C9,G9)</f>
        <v>2338</v>
      </c>
      <c r="L9" s="177">
        <f t="shared" ref="L9:N9" si="0">SUM(D9,H9)</f>
        <v>1181</v>
      </c>
      <c r="M9" s="177">
        <f t="shared" si="0"/>
        <v>1430</v>
      </c>
      <c r="N9" s="172">
        <f t="shared" si="0"/>
        <v>4614</v>
      </c>
      <c r="O9" s="106"/>
      <c r="P9" s="106"/>
      <c r="Q9" s="106"/>
    </row>
    <row r="10" spans="1:17" ht="12" customHeight="1">
      <c r="A10" s="171" t="s">
        <v>10</v>
      </c>
      <c r="B10" s="177">
        <v>1549</v>
      </c>
      <c r="C10" s="177">
        <v>198</v>
      </c>
      <c r="D10" s="177">
        <v>91</v>
      </c>
      <c r="E10" s="177">
        <v>110</v>
      </c>
      <c r="F10" s="177">
        <v>332</v>
      </c>
      <c r="G10" s="177">
        <v>231</v>
      </c>
      <c r="H10" s="177">
        <v>104</v>
      </c>
      <c r="I10" s="177">
        <v>130</v>
      </c>
      <c r="J10" s="177">
        <v>353</v>
      </c>
      <c r="K10" s="177">
        <f t="shared" ref="K10:K28" si="1">SUM(C10,G10)</f>
        <v>429</v>
      </c>
      <c r="L10" s="177">
        <f t="shared" ref="L10:L28" si="2">SUM(D10,H10)</f>
        <v>195</v>
      </c>
      <c r="M10" s="177">
        <f t="shared" ref="M10:M28" si="3">SUM(E10,I10)</f>
        <v>240</v>
      </c>
      <c r="N10" s="172">
        <f t="shared" ref="N10:N28" si="4">SUM(F10,J10)</f>
        <v>685</v>
      </c>
      <c r="O10" s="106"/>
      <c r="P10" s="106"/>
      <c r="Q10" s="106"/>
    </row>
    <row r="11" spans="1:17" ht="12" customHeight="1">
      <c r="A11" s="171" t="s">
        <v>23</v>
      </c>
      <c r="B11" s="177">
        <v>1629</v>
      </c>
      <c r="C11" s="177">
        <v>180</v>
      </c>
      <c r="D11" s="177">
        <v>90</v>
      </c>
      <c r="E11" s="177">
        <v>105</v>
      </c>
      <c r="F11" s="177">
        <v>402</v>
      </c>
      <c r="G11" s="177">
        <v>181</v>
      </c>
      <c r="H11" s="177">
        <v>97</v>
      </c>
      <c r="I11" s="177">
        <v>119</v>
      </c>
      <c r="J11" s="177">
        <v>457</v>
      </c>
      <c r="K11" s="177">
        <f t="shared" si="1"/>
        <v>361</v>
      </c>
      <c r="L11" s="177">
        <f t="shared" si="2"/>
        <v>187</v>
      </c>
      <c r="M11" s="177">
        <f t="shared" si="3"/>
        <v>224</v>
      </c>
      <c r="N11" s="172">
        <f t="shared" si="4"/>
        <v>859</v>
      </c>
      <c r="O11" s="106"/>
      <c r="P11" s="106"/>
      <c r="Q11" s="106"/>
    </row>
    <row r="12" spans="1:17" ht="12" customHeight="1">
      <c r="A12" s="171" t="s">
        <v>11</v>
      </c>
      <c r="B12" s="177">
        <v>14510</v>
      </c>
      <c r="C12" s="177">
        <v>1775</v>
      </c>
      <c r="D12" s="177">
        <v>873</v>
      </c>
      <c r="E12" s="177">
        <v>1051</v>
      </c>
      <c r="F12" s="177">
        <v>4239</v>
      </c>
      <c r="G12" s="177">
        <v>1640</v>
      </c>
      <c r="H12" s="177">
        <v>792</v>
      </c>
      <c r="I12" s="177">
        <v>979</v>
      </c>
      <c r="J12" s="177">
        <v>3162</v>
      </c>
      <c r="K12" s="177">
        <f t="shared" si="1"/>
        <v>3415</v>
      </c>
      <c r="L12" s="177">
        <f t="shared" si="2"/>
        <v>1665</v>
      </c>
      <c r="M12" s="177">
        <f t="shared" si="3"/>
        <v>2030</v>
      </c>
      <c r="N12" s="172">
        <f t="shared" si="4"/>
        <v>7401</v>
      </c>
      <c r="O12" s="106"/>
      <c r="P12" s="106"/>
      <c r="Q12" s="106"/>
    </row>
    <row r="13" spans="1:17" ht="12" customHeight="1">
      <c r="A13" s="171" t="s">
        <v>12</v>
      </c>
      <c r="B13" s="177">
        <v>2982</v>
      </c>
      <c r="C13" s="177">
        <v>425</v>
      </c>
      <c r="D13" s="177">
        <v>186</v>
      </c>
      <c r="E13" s="177">
        <v>223</v>
      </c>
      <c r="F13" s="177">
        <v>692</v>
      </c>
      <c r="G13" s="177">
        <v>418</v>
      </c>
      <c r="H13" s="177">
        <v>185</v>
      </c>
      <c r="I13" s="177">
        <v>227</v>
      </c>
      <c r="J13" s="177">
        <v>628</v>
      </c>
      <c r="K13" s="177">
        <f t="shared" si="1"/>
        <v>843</v>
      </c>
      <c r="L13" s="177">
        <f t="shared" si="2"/>
        <v>371</v>
      </c>
      <c r="M13" s="177">
        <f t="shared" si="3"/>
        <v>450</v>
      </c>
      <c r="N13" s="172">
        <f t="shared" si="4"/>
        <v>1320</v>
      </c>
      <c r="O13" s="106"/>
      <c r="P13" s="106"/>
      <c r="Q13" s="106"/>
    </row>
    <row r="14" spans="1:17" ht="12" customHeight="1">
      <c r="A14" s="171" t="s">
        <v>13</v>
      </c>
      <c r="B14" s="177">
        <v>2724</v>
      </c>
      <c r="C14" s="177">
        <v>301</v>
      </c>
      <c r="D14" s="177">
        <v>149</v>
      </c>
      <c r="E14" s="177">
        <v>202</v>
      </c>
      <c r="F14" s="177">
        <v>615</v>
      </c>
      <c r="G14" s="177">
        <v>368</v>
      </c>
      <c r="H14" s="177">
        <v>171</v>
      </c>
      <c r="I14" s="177">
        <v>219</v>
      </c>
      <c r="J14" s="177">
        <v>700</v>
      </c>
      <c r="K14" s="177">
        <f t="shared" si="1"/>
        <v>669</v>
      </c>
      <c r="L14" s="177">
        <f t="shared" si="2"/>
        <v>320</v>
      </c>
      <c r="M14" s="177">
        <f t="shared" si="3"/>
        <v>421</v>
      </c>
      <c r="N14" s="172">
        <f t="shared" si="4"/>
        <v>1315</v>
      </c>
      <c r="O14" s="106"/>
      <c r="P14" s="106"/>
      <c r="Q14" s="106"/>
    </row>
    <row r="15" spans="1:17" ht="12" customHeight="1">
      <c r="A15" s="171" t="s">
        <v>14</v>
      </c>
      <c r="B15" s="177">
        <v>4615</v>
      </c>
      <c r="C15" s="177">
        <v>509</v>
      </c>
      <c r="D15" s="177">
        <v>260</v>
      </c>
      <c r="E15" s="177">
        <v>318</v>
      </c>
      <c r="F15" s="177">
        <v>1190</v>
      </c>
      <c r="G15" s="177">
        <v>584</v>
      </c>
      <c r="H15" s="177">
        <v>296</v>
      </c>
      <c r="I15" s="177">
        <v>338</v>
      </c>
      <c r="J15" s="177">
        <v>1118</v>
      </c>
      <c r="K15" s="177">
        <f t="shared" si="1"/>
        <v>1093</v>
      </c>
      <c r="L15" s="177">
        <f t="shared" si="2"/>
        <v>556</v>
      </c>
      <c r="M15" s="177">
        <f t="shared" si="3"/>
        <v>656</v>
      </c>
      <c r="N15" s="172">
        <f t="shared" si="4"/>
        <v>2308</v>
      </c>
      <c r="O15" s="106"/>
      <c r="P15" s="106"/>
      <c r="Q15" s="106"/>
    </row>
    <row r="16" spans="1:17" ht="12" customHeight="1">
      <c r="A16" s="171" t="s">
        <v>15</v>
      </c>
      <c r="B16" s="177">
        <v>1566</v>
      </c>
      <c r="C16" s="177">
        <v>168</v>
      </c>
      <c r="D16" s="177">
        <v>80</v>
      </c>
      <c r="E16" s="177">
        <v>115</v>
      </c>
      <c r="F16" s="177">
        <v>377</v>
      </c>
      <c r="G16" s="177">
        <v>197</v>
      </c>
      <c r="H16" s="177">
        <v>87</v>
      </c>
      <c r="I16" s="177">
        <v>108</v>
      </c>
      <c r="J16" s="177">
        <v>435</v>
      </c>
      <c r="K16" s="177">
        <f t="shared" si="1"/>
        <v>365</v>
      </c>
      <c r="L16" s="177">
        <f t="shared" si="2"/>
        <v>167</v>
      </c>
      <c r="M16" s="177">
        <f t="shared" si="3"/>
        <v>223</v>
      </c>
      <c r="N16" s="172">
        <f t="shared" si="4"/>
        <v>812</v>
      </c>
      <c r="O16" s="106"/>
      <c r="P16" s="106"/>
      <c r="Q16" s="106"/>
    </row>
    <row r="17" spans="1:17" ht="12" customHeight="1">
      <c r="A17" s="171" t="s">
        <v>5</v>
      </c>
      <c r="B17" s="177">
        <v>5939</v>
      </c>
      <c r="C17" s="177">
        <v>773</v>
      </c>
      <c r="D17" s="177">
        <v>367</v>
      </c>
      <c r="E17" s="177">
        <v>442</v>
      </c>
      <c r="F17" s="177">
        <v>1618</v>
      </c>
      <c r="G17" s="177">
        <v>779</v>
      </c>
      <c r="H17" s="177">
        <v>363</v>
      </c>
      <c r="I17" s="177">
        <v>406</v>
      </c>
      <c r="J17" s="177">
        <v>1191</v>
      </c>
      <c r="K17" s="177">
        <f t="shared" si="1"/>
        <v>1552</v>
      </c>
      <c r="L17" s="177">
        <f t="shared" si="2"/>
        <v>730</v>
      </c>
      <c r="M17" s="177">
        <f t="shared" si="3"/>
        <v>848</v>
      </c>
      <c r="N17" s="172">
        <f t="shared" si="4"/>
        <v>2809</v>
      </c>
      <c r="O17" s="106"/>
      <c r="P17" s="106"/>
      <c r="Q17" s="106"/>
    </row>
    <row r="18" spans="1:17" ht="12" customHeight="1">
      <c r="A18" s="171" t="s">
        <v>16</v>
      </c>
      <c r="B18" s="177">
        <v>3572</v>
      </c>
      <c r="C18" s="177">
        <v>402</v>
      </c>
      <c r="D18" s="177">
        <v>204</v>
      </c>
      <c r="E18" s="177">
        <v>253</v>
      </c>
      <c r="F18" s="177">
        <v>850</v>
      </c>
      <c r="G18" s="177">
        <v>444</v>
      </c>
      <c r="H18" s="177">
        <v>211</v>
      </c>
      <c r="I18" s="177">
        <v>277</v>
      </c>
      <c r="J18" s="177">
        <v>933</v>
      </c>
      <c r="K18" s="177">
        <f t="shared" si="1"/>
        <v>846</v>
      </c>
      <c r="L18" s="177">
        <f t="shared" si="2"/>
        <v>415</v>
      </c>
      <c r="M18" s="177">
        <f t="shared" si="3"/>
        <v>530</v>
      </c>
      <c r="N18" s="172">
        <f t="shared" si="4"/>
        <v>1783</v>
      </c>
      <c r="O18" s="106"/>
      <c r="P18" s="106"/>
      <c r="Q18" s="106"/>
    </row>
    <row r="19" spans="1:17" ht="12" customHeight="1">
      <c r="A19" s="171" t="s">
        <v>17</v>
      </c>
      <c r="B19" s="177">
        <v>1642</v>
      </c>
      <c r="C19" s="177">
        <v>199</v>
      </c>
      <c r="D19" s="177">
        <v>91</v>
      </c>
      <c r="E19" s="177">
        <v>117</v>
      </c>
      <c r="F19" s="177">
        <v>447</v>
      </c>
      <c r="G19" s="177">
        <v>223</v>
      </c>
      <c r="H19" s="177">
        <v>103</v>
      </c>
      <c r="I19" s="177">
        <v>106</v>
      </c>
      <c r="J19" s="177">
        <v>354</v>
      </c>
      <c r="K19" s="177">
        <f t="shared" si="1"/>
        <v>422</v>
      </c>
      <c r="L19" s="177">
        <f t="shared" si="2"/>
        <v>194</v>
      </c>
      <c r="M19" s="177">
        <f t="shared" si="3"/>
        <v>223</v>
      </c>
      <c r="N19" s="172">
        <f t="shared" si="4"/>
        <v>801</v>
      </c>
      <c r="O19" s="106"/>
      <c r="P19" s="106"/>
      <c r="Q19" s="106"/>
    </row>
    <row r="20" spans="1:17" ht="12" customHeight="1">
      <c r="A20" s="171" t="s">
        <v>24</v>
      </c>
      <c r="B20" s="177">
        <v>8588</v>
      </c>
      <c r="C20" s="177">
        <v>1028</v>
      </c>
      <c r="D20" s="177">
        <v>542</v>
      </c>
      <c r="E20" s="177">
        <v>670</v>
      </c>
      <c r="F20" s="177">
        <v>2349</v>
      </c>
      <c r="G20" s="177">
        <v>1012</v>
      </c>
      <c r="H20" s="177">
        <v>515</v>
      </c>
      <c r="I20" s="177">
        <v>621</v>
      </c>
      <c r="J20" s="177">
        <v>1853</v>
      </c>
      <c r="K20" s="177">
        <f t="shared" si="1"/>
        <v>2040</v>
      </c>
      <c r="L20" s="177">
        <f t="shared" si="2"/>
        <v>1057</v>
      </c>
      <c r="M20" s="177">
        <f t="shared" si="3"/>
        <v>1291</v>
      </c>
      <c r="N20" s="172">
        <f t="shared" si="4"/>
        <v>4202</v>
      </c>
      <c r="O20" s="106"/>
      <c r="P20" s="106"/>
      <c r="Q20" s="106"/>
    </row>
    <row r="21" spans="1:17" ht="12" customHeight="1">
      <c r="A21" s="171" t="s">
        <v>28</v>
      </c>
      <c r="B21" s="177">
        <v>4581</v>
      </c>
      <c r="C21" s="177">
        <v>552</v>
      </c>
      <c r="D21" s="177">
        <v>265</v>
      </c>
      <c r="E21" s="177">
        <v>325</v>
      </c>
      <c r="F21" s="177">
        <v>1377</v>
      </c>
      <c r="G21" s="177">
        <v>508</v>
      </c>
      <c r="H21" s="177">
        <v>242</v>
      </c>
      <c r="I21" s="177">
        <v>309</v>
      </c>
      <c r="J21" s="177">
        <v>1002</v>
      </c>
      <c r="K21" s="177">
        <f t="shared" si="1"/>
        <v>1060</v>
      </c>
      <c r="L21" s="177">
        <f t="shared" si="2"/>
        <v>507</v>
      </c>
      <c r="M21" s="177">
        <f t="shared" si="3"/>
        <v>634</v>
      </c>
      <c r="N21" s="172">
        <f t="shared" si="4"/>
        <v>2379</v>
      </c>
      <c r="O21" s="106"/>
      <c r="P21" s="106"/>
      <c r="Q21" s="106"/>
    </row>
    <row r="22" spans="1:17" ht="12" customHeight="1">
      <c r="A22" s="171" t="s">
        <v>42</v>
      </c>
      <c r="B22" s="177">
        <v>2640</v>
      </c>
      <c r="C22" s="177">
        <v>344</v>
      </c>
      <c r="D22" s="177">
        <v>171</v>
      </c>
      <c r="E22" s="177">
        <v>212</v>
      </c>
      <c r="F22" s="177">
        <v>759</v>
      </c>
      <c r="G22" s="177">
        <v>297</v>
      </c>
      <c r="H22" s="177">
        <v>156</v>
      </c>
      <c r="I22" s="177">
        <v>182</v>
      </c>
      <c r="J22" s="177">
        <v>520</v>
      </c>
      <c r="K22" s="177">
        <f t="shared" si="1"/>
        <v>641</v>
      </c>
      <c r="L22" s="177">
        <f t="shared" si="2"/>
        <v>327</v>
      </c>
      <c r="M22" s="177">
        <f t="shared" si="3"/>
        <v>394</v>
      </c>
      <c r="N22" s="172">
        <f t="shared" si="4"/>
        <v>1279</v>
      </c>
      <c r="O22" s="106"/>
      <c r="P22" s="106"/>
      <c r="Q22" s="106"/>
    </row>
    <row r="23" spans="1:17" ht="12" customHeight="1">
      <c r="A23" s="171" t="s">
        <v>18</v>
      </c>
      <c r="B23" s="177">
        <v>10430</v>
      </c>
      <c r="C23" s="177">
        <v>1357</v>
      </c>
      <c r="D23" s="177">
        <v>669</v>
      </c>
      <c r="E23" s="177">
        <v>774</v>
      </c>
      <c r="F23" s="177">
        <v>2659</v>
      </c>
      <c r="G23" s="177">
        <v>1304</v>
      </c>
      <c r="H23" s="177">
        <v>676</v>
      </c>
      <c r="I23" s="177">
        <v>791</v>
      </c>
      <c r="J23" s="177">
        <v>2201</v>
      </c>
      <c r="K23" s="177">
        <f t="shared" si="1"/>
        <v>2661</v>
      </c>
      <c r="L23" s="177">
        <f t="shared" si="2"/>
        <v>1345</v>
      </c>
      <c r="M23" s="177">
        <f t="shared" si="3"/>
        <v>1565</v>
      </c>
      <c r="N23" s="172">
        <f t="shared" si="4"/>
        <v>4860</v>
      </c>
      <c r="O23" s="106"/>
      <c r="P23" s="106"/>
      <c r="Q23" s="106"/>
    </row>
    <row r="24" spans="1:17" ht="12" customHeight="1">
      <c r="A24" s="171" t="s">
        <v>19</v>
      </c>
      <c r="B24" s="177">
        <v>4330</v>
      </c>
      <c r="C24" s="177">
        <v>483</v>
      </c>
      <c r="D24" s="177">
        <v>250</v>
      </c>
      <c r="E24" s="177">
        <v>302</v>
      </c>
      <c r="F24" s="177">
        <v>953</v>
      </c>
      <c r="G24" s="177">
        <v>566</v>
      </c>
      <c r="H24" s="177">
        <v>269</v>
      </c>
      <c r="I24" s="177">
        <v>327</v>
      </c>
      <c r="J24" s="177">
        <v>1182</v>
      </c>
      <c r="K24" s="177">
        <f t="shared" si="1"/>
        <v>1049</v>
      </c>
      <c r="L24" s="177">
        <f t="shared" si="2"/>
        <v>519</v>
      </c>
      <c r="M24" s="177">
        <f t="shared" si="3"/>
        <v>629</v>
      </c>
      <c r="N24" s="172">
        <f t="shared" si="4"/>
        <v>2135</v>
      </c>
      <c r="O24" s="106"/>
      <c r="P24" s="106"/>
      <c r="Q24" s="106"/>
    </row>
    <row r="25" spans="1:17" ht="12" customHeight="1">
      <c r="A25" s="171" t="s">
        <v>20</v>
      </c>
      <c r="B25" s="177">
        <v>1297</v>
      </c>
      <c r="C25" s="177">
        <v>156</v>
      </c>
      <c r="D25" s="177">
        <v>73</v>
      </c>
      <c r="E25" s="177">
        <v>87</v>
      </c>
      <c r="F25" s="177">
        <v>295</v>
      </c>
      <c r="G25" s="177">
        <v>166</v>
      </c>
      <c r="H25" s="177">
        <v>75</v>
      </c>
      <c r="I25" s="177">
        <v>99</v>
      </c>
      <c r="J25" s="177">
        <v>347</v>
      </c>
      <c r="K25" s="177">
        <f t="shared" si="1"/>
        <v>322</v>
      </c>
      <c r="L25" s="177">
        <f t="shared" si="2"/>
        <v>148</v>
      </c>
      <c r="M25" s="177">
        <f t="shared" si="3"/>
        <v>186</v>
      </c>
      <c r="N25" s="172">
        <f t="shared" si="4"/>
        <v>642</v>
      </c>
      <c r="O25" s="106"/>
      <c r="P25" s="106"/>
      <c r="Q25" s="106"/>
    </row>
    <row r="26" spans="1:17" ht="12" customHeight="1">
      <c r="A26" s="171" t="s">
        <v>40</v>
      </c>
      <c r="B26" s="177">
        <v>2638</v>
      </c>
      <c r="C26" s="177">
        <v>330</v>
      </c>
      <c r="D26" s="177">
        <v>160</v>
      </c>
      <c r="E26" s="177">
        <v>173</v>
      </c>
      <c r="F26" s="177">
        <v>534</v>
      </c>
      <c r="G26" s="177">
        <v>382</v>
      </c>
      <c r="H26" s="177">
        <v>175</v>
      </c>
      <c r="I26" s="177">
        <v>221</v>
      </c>
      <c r="J26" s="177">
        <v>663</v>
      </c>
      <c r="K26" s="177">
        <f t="shared" si="1"/>
        <v>712</v>
      </c>
      <c r="L26" s="177">
        <f t="shared" si="2"/>
        <v>335</v>
      </c>
      <c r="M26" s="177">
        <f t="shared" si="3"/>
        <v>394</v>
      </c>
      <c r="N26" s="172">
        <f t="shared" si="4"/>
        <v>1197</v>
      </c>
      <c r="O26" s="106"/>
      <c r="P26" s="106"/>
      <c r="Q26" s="106"/>
    </row>
    <row r="27" spans="1:17" ht="12" customHeight="1">
      <c r="A27" s="171" t="s">
        <v>41</v>
      </c>
      <c r="B27" s="177">
        <v>1457</v>
      </c>
      <c r="C27" s="177">
        <v>189</v>
      </c>
      <c r="D27" s="177">
        <v>75</v>
      </c>
      <c r="E27" s="177">
        <v>88</v>
      </c>
      <c r="F27" s="177">
        <v>292</v>
      </c>
      <c r="G27" s="177">
        <v>257</v>
      </c>
      <c r="H27" s="177">
        <v>97</v>
      </c>
      <c r="I27" s="177">
        <v>112</v>
      </c>
      <c r="J27" s="177">
        <v>347</v>
      </c>
      <c r="K27" s="177">
        <f t="shared" si="1"/>
        <v>446</v>
      </c>
      <c r="L27" s="177">
        <f t="shared" si="2"/>
        <v>172</v>
      </c>
      <c r="M27" s="177">
        <f t="shared" si="3"/>
        <v>200</v>
      </c>
      <c r="N27" s="172">
        <f t="shared" si="4"/>
        <v>639</v>
      </c>
      <c r="O27" s="106"/>
      <c r="P27" s="106"/>
      <c r="Q27" s="106"/>
    </row>
    <row r="28" spans="1:17" ht="15" customHeight="1">
      <c r="A28" s="218" t="s">
        <v>21</v>
      </c>
      <c r="B28" s="179">
        <v>86250</v>
      </c>
      <c r="C28" s="179">
        <v>10541</v>
      </c>
      <c r="D28" s="179">
        <v>5198</v>
      </c>
      <c r="E28" s="179">
        <v>6309</v>
      </c>
      <c r="F28" s="179">
        <v>22527</v>
      </c>
      <c r="G28" s="179">
        <v>10717</v>
      </c>
      <c r="H28" s="179">
        <v>5195</v>
      </c>
      <c r="I28" s="179">
        <v>6257</v>
      </c>
      <c r="J28" s="179">
        <v>19507</v>
      </c>
      <c r="K28" s="179">
        <f t="shared" si="1"/>
        <v>21258</v>
      </c>
      <c r="L28" s="179">
        <f t="shared" si="2"/>
        <v>10393</v>
      </c>
      <c r="M28" s="179">
        <f t="shared" si="3"/>
        <v>12566</v>
      </c>
      <c r="N28" s="174">
        <f t="shared" si="4"/>
        <v>42034</v>
      </c>
      <c r="O28" s="106"/>
      <c r="P28" s="106"/>
      <c r="Q28" s="106"/>
    </row>
    <row r="29" spans="1:17" ht="5.0999999999999996" customHeight="1">
      <c r="A29" s="108"/>
      <c r="B29" s="44"/>
      <c r="C29" s="44"/>
      <c r="D29" s="44"/>
      <c r="E29" s="44"/>
      <c r="F29" s="44"/>
      <c r="G29" s="44"/>
      <c r="H29" s="44"/>
      <c r="I29" s="44"/>
      <c r="J29" s="44"/>
      <c r="K29" s="44"/>
      <c r="L29" s="44"/>
      <c r="M29" s="44"/>
      <c r="N29" s="44"/>
    </row>
    <row r="30" spans="1:17" s="76" customFormat="1" ht="9.6">
      <c r="A30" s="76" t="s">
        <v>158</v>
      </c>
      <c r="F30" s="105"/>
    </row>
    <row r="31" spans="1:17" ht="4.5" customHeight="1">
      <c r="C31" s="106"/>
      <c r="E31" s="106"/>
    </row>
    <row r="32" spans="1:17" ht="12.75" customHeight="1">
      <c r="A32" s="524" t="s">
        <v>60</v>
      </c>
      <c r="B32" s="560" t="s">
        <v>33</v>
      </c>
      <c r="C32" s="518" t="s">
        <v>6</v>
      </c>
      <c r="D32" s="518"/>
      <c r="E32" s="518"/>
      <c r="F32" s="518"/>
      <c r="G32" s="518" t="s">
        <v>7</v>
      </c>
      <c r="H32" s="518"/>
      <c r="I32" s="518"/>
      <c r="J32" s="518"/>
      <c r="K32" s="518" t="s">
        <v>8</v>
      </c>
      <c r="L32" s="518"/>
      <c r="M32" s="518"/>
      <c r="N32" s="519"/>
    </row>
    <row r="33" spans="1:14" s="103" customFormat="1" ht="20.399999999999999">
      <c r="A33" s="525"/>
      <c r="B33" s="561"/>
      <c r="C33" s="209" t="s">
        <v>52</v>
      </c>
      <c r="D33" s="209" t="s">
        <v>54</v>
      </c>
      <c r="E33" s="209" t="s">
        <v>53</v>
      </c>
      <c r="F33" s="209" t="s">
        <v>74</v>
      </c>
      <c r="G33" s="209" t="s">
        <v>52</v>
      </c>
      <c r="H33" s="209" t="s">
        <v>54</v>
      </c>
      <c r="I33" s="209" t="s">
        <v>53</v>
      </c>
      <c r="J33" s="209" t="s">
        <v>74</v>
      </c>
      <c r="K33" s="209" t="s">
        <v>52</v>
      </c>
      <c r="L33" s="209" t="s">
        <v>54</v>
      </c>
      <c r="M33" s="209" t="s">
        <v>53</v>
      </c>
      <c r="N33" s="344" t="s">
        <v>74</v>
      </c>
    </row>
    <row r="34" spans="1:14" ht="12" customHeight="1">
      <c r="A34" s="171" t="s">
        <v>9</v>
      </c>
      <c r="B34" s="177">
        <f>B9</f>
        <v>9561</v>
      </c>
      <c r="C34" s="180">
        <f>C9/$B34*100</f>
        <v>12.289509465537078</v>
      </c>
      <c r="D34" s="180">
        <f t="shared" ref="D34:N34" si="5">D9/$B34*100</f>
        <v>6.2859533521598161</v>
      </c>
      <c r="E34" s="180">
        <f t="shared" si="5"/>
        <v>7.7711536450162111</v>
      </c>
      <c r="F34" s="180">
        <f t="shared" si="5"/>
        <v>26.660391172471499</v>
      </c>
      <c r="G34" s="180">
        <f t="shared" si="5"/>
        <v>12.163999581633721</v>
      </c>
      <c r="H34" s="180">
        <f t="shared" si="5"/>
        <v>6.0663110553289403</v>
      </c>
      <c r="I34" s="180">
        <f t="shared" si="5"/>
        <v>7.1854408534672105</v>
      </c>
      <c r="J34" s="180">
        <f t="shared" si="5"/>
        <v>21.598159188369419</v>
      </c>
      <c r="K34" s="180">
        <f t="shared" si="5"/>
        <v>24.453509047170797</v>
      </c>
      <c r="L34" s="180">
        <f t="shared" si="5"/>
        <v>12.352264407488757</v>
      </c>
      <c r="M34" s="180">
        <f t="shared" si="5"/>
        <v>14.956594498483422</v>
      </c>
      <c r="N34" s="206">
        <f t="shared" si="5"/>
        <v>48.258550360840921</v>
      </c>
    </row>
    <row r="35" spans="1:14" ht="12" customHeight="1">
      <c r="A35" s="171" t="s">
        <v>10</v>
      </c>
      <c r="B35" s="177">
        <f t="shared" ref="B35:B53" si="6">B10</f>
        <v>1549</v>
      </c>
      <c r="C35" s="180">
        <f t="shared" ref="C35:N35" si="7">C10/$B35*100</f>
        <v>12.782440284054228</v>
      </c>
      <c r="D35" s="180">
        <f t="shared" si="7"/>
        <v>5.874757908327954</v>
      </c>
      <c r="E35" s="180">
        <f t="shared" si="7"/>
        <v>7.1013557133634606</v>
      </c>
      <c r="F35" s="180">
        <f t="shared" si="7"/>
        <v>21.433182698515171</v>
      </c>
      <c r="G35" s="180">
        <f t="shared" si="7"/>
        <v>14.912846998063268</v>
      </c>
      <c r="H35" s="180">
        <f t="shared" si="7"/>
        <v>6.71400903808909</v>
      </c>
      <c r="I35" s="180">
        <f t="shared" si="7"/>
        <v>8.3925112976113621</v>
      </c>
      <c r="J35" s="180">
        <f t="shared" si="7"/>
        <v>22.788896061975468</v>
      </c>
      <c r="K35" s="180">
        <f t="shared" si="7"/>
        <v>27.695287282117498</v>
      </c>
      <c r="L35" s="180">
        <f t="shared" si="7"/>
        <v>12.588766946417044</v>
      </c>
      <c r="M35" s="180">
        <f t="shared" si="7"/>
        <v>15.493867010974821</v>
      </c>
      <c r="N35" s="206">
        <f t="shared" si="7"/>
        <v>44.222078760490639</v>
      </c>
    </row>
    <row r="36" spans="1:14" ht="12" customHeight="1">
      <c r="A36" s="171" t="s">
        <v>23</v>
      </c>
      <c r="B36" s="177">
        <f t="shared" si="6"/>
        <v>1629</v>
      </c>
      <c r="C36" s="180">
        <f t="shared" ref="C36:N36" si="8">C11/$B36*100</f>
        <v>11.049723756906078</v>
      </c>
      <c r="D36" s="180">
        <f t="shared" si="8"/>
        <v>5.5248618784530388</v>
      </c>
      <c r="E36" s="180">
        <f t="shared" si="8"/>
        <v>6.4456721915285451</v>
      </c>
      <c r="F36" s="180">
        <f t="shared" si="8"/>
        <v>24.677716390423573</v>
      </c>
      <c r="G36" s="180">
        <f t="shared" si="8"/>
        <v>11.111111111111111</v>
      </c>
      <c r="H36" s="180">
        <f t="shared" si="8"/>
        <v>5.9545733578882754</v>
      </c>
      <c r="I36" s="180">
        <f t="shared" si="8"/>
        <v>7.3050951503990174</v>
      </c>
      <c r="J36" s="180">
        <f t="shared" si="8"/>
        <v>28.05402087170043</v>
      </c>
      <c r="K36" s="180">
        <f t="shared" si="8"/>
        <v>22.160834868017186</v>
      </c>
      <c r="L36" s="180">
        <f t="shared" si="8"/>
        <v>11.479435236341313</v>
      </c>
      <c r="M36" s="180">
        <f t="shared" si="8"/>
        <v>13.750767341927563</v>
      </c>
      <c r="N36" s="206">
        <f t="shared" si="8"/>
        <v>52.731737262124</v>
      </c>
    </row>
    <row r="37" spans="1:14" ht="12" customHeight="1">
      <c r="A37" s="171" t="s">
        <v>11</v>
      </c>
      <c r="B37" s="177">
        <f t="shared" si="6"/>
        <v>14510</v>
      </c>
      <c r="C37" s="180">
        <f t="shared" ref="C37:N37" si="9">C12/$B37*100</f>
        <v>12.232942798070297</v>
      </c>
      <c r="D37" s="180">
        <f t="shared" si="9"/>
        <v>6.0165403170227432</v>
      </c>
      <c r="E37" s="180">
        <f t="shared" si="9"/>
        <v>7.2432804962095103</v>
      </c>
      <c r="F37" s="180">
        <f t="shared" si="9"/>
        <v>29.214334941419711</v>
      </c>
      <c r="G37" s="180">
        <f t="shared" si="9"/>
        <v>11.302549965541006</v>
      </c>
      <c r="H37" s="180">
        <f t="shared" si="9"/>
        <v>5.4583046175051688</v>
      </c>
      <c r="I37" s="180">
        <f t="shared" si="9"/>
        <v>6.7470709855272233</v>
      </c>
      <c r="J37" s="180">
        <f t="shared" si="9"/>
        <v>21.79186767746382</v>
      </c>
      <c r="K37" s="180">
        <f t="shared" si="9"/>
        <v>23.535492763611302</v>
      </c>
      <c r="L37" s="180">
        <f t="shared" si="9"/>
        <v>11.474844934527912</v>
      </c>
      <c r="M37" s="180">
        <f t="shared" si="9"/>
        <v>13.990351481736733</v>
      </c>
      <c r="N37" s="206">
        <f t="shared" si="9"/>
        <v>51.006202618883535</v>
      </c>
    </row>
    <row r="38" spans="1:14" ht="12" customHeight="1">
      <c r="A38" s="171" t="s">
        <v>12</v>
      </c>
      <c r="B38" s="177">
        <f t="shared" si="6"/>
        <v>2982</v>
      </c>
      <c r="C38" s="180">
        <f t="shared" ref="C38:N38" si="10">C13/$B38*100</f>
        <v>14.252179745137491</v>
      </c>
      <c r="D38" s="180">
        <f t="shared" si="10"/>
        <v>6.2374245472837018</v>
      </c>
      <c r="E38" s="180">
        <f t="shared" si="10"/>
        <v>7.4782025486250836</v>
      </c>
      <c r="F38" s="180">
        <f t="shared" si="10"/>
        <v>23.205902079141516</v>
      </c>
      <c r="G38" s="180">
        <f t="shared" si="10"/>
        <v>14.017437961099933</v>
      </c>
      <c r="H38" s="180">
        <f t="shared" si="10"/>
        <v>6.2038900067069083</v>
      </c>
      <c r="I38" s="180">
        <f t="shared" si="10"/>
        <v>7.6123407109322594</v>
      </c>
      <c r="J38" s="180">
        <f t="shared" si="10"/>
        <v>21.059691482226693</v>
      </c>
      <c r="K38" s="180">
        <f t="shared" si="10"/>
        <v>28.269617706237426</v>
      </c>
      <c r="L38" s="180">
        <f t="shared" si="10"/>
        <v>12.44131455399061</v>
      </c>
      <c r="M38" s="180">
        <f t="shared" si="10"/>
        <v>15.090543259557343</v>
      </c>
      <c r="N38" s="206">
        <f t="shared" si="10"/>
        <v>44.265593561368213</v>
      </c>
    </row>
    <row r="39" spans="1:14" ht="12" customHeight="1">
      <c r="A39" s="171" t="s">
        <v>13</v>
      </c>
      <c r="B39" s="177">
        <f t="shared" si="6"/>
        <v>2724</v>
      </c>
      <c r="C39" s="180">
        <f t="shared" ref="C39:N39" si="11">C14/$B39*100</f>
        <v>11.049926578560939</v>
      </c>
      <c r="D39" s="180">
        <f t="shared" si="11"/>
        <v>5.4698972099853158</v>
      </c>
      <c r="E39" s="180">
        <f t="shared" si="11"/>
        <v>7.415565345080763</v>
      </c>
      <c r="F39" s="180">
        <f t="shared" si="11"/>
        <v>22.577092511013216</v>
      </c>
      <c r="G39" s="180">
        <f t="shared" si="11"/>
        <v>13.509544787077827</v>
      </c>
      <c r="H39" s="180">
        <f t="shared" si="11"/>
        <v>6.2775330396475777</v>
      </c>
      <c r="I39" s="180">
        <f t="shared" si="11"/>
        <v>8.0396475770925111</v>
      </c>
      <c r="J39" s="180">
        <f t="shared" si="11"/>
        <v>25.697503671071953</v>
      </c>
      <c r="K39" s="180">
        <f t="shared" si="11"/>
        <v>24.559471365638768</v>
      </c>
      <c r="L39" s="180">
        <f t="shared" si="11"/>
        <v>11.747430249632892</v>
      </c>
      <c r="M39" s="180">
        <f t="shared" si="11"/>
        <v>15.455212922173276</v>
      </c>
      <c r="N39" s="206">
        <f t="shared" si="11"/>
        <v>48.274596182085169</v>
      </c>
    </row>
    <row r="40" spans="1:14" ht="12" customHeight="1">
      <c r="A40" s="171" t="s">
        <v>14</v>
      </c>
      <c r="B40" s="177">
        <f t="shared" si="6"/>
        <v>4615</v>
      </c>
      <c r="C40" s="180">
        <f t="shared" ref="C40:N40" si="12">C15/$B40*100</f>
        <v>11.029252437703143</v>
      </c>
      <c r="D40" s="180">
        <f t="shared" si="12"/>
        <v>5.6338028169014089</v>
      </c>
      <c r="E40" s="180">
        <f t="shared" si="12"/>
        <v>6.8905742145178763</v>
      </c>
      <c r="F40" s="180">
        <f t="shared" si="12"/>
        <v>25.785482123510295</v>
      </c>
      <c r="G40" s="180">
        <f t="shared" si="12"/>
        <v>12.654387865655472</v>
      </c>
      <c r="H40" s="180">
        <f t="shared" si="12"/>
        <v>6.4138678223185268</v>
      </c>
      <c r="I40" s="180">
        <f t="shared" si="12"/>
        <v>7.323943661971831</v>
      </c>
      <c r="J40" s="180">
        <f t="shared" si="12"/>
        <v>24.225352112676056</v>
      </c>
      <c r="K40" s="180">
        <f t="shared" si="12"/>
        <v>23.683640303358615</v>
      </c>
      <c r="L40" s="180">
        <f t="shared" si="12"/>
        <v>12.047670639219934</v>
      </c>
      <c r="M40" s="180">
        <f t="shared" si="12"/>
        <v>14.214517876489708</v>
      </c>
      <c r="N40" s="206">
        <f t="shared" si="12"/>
        <v>50.010834236186355</v>
      </c>
    </row>
    <row r="41" spans="1:14" ht="12" customHeight="1">
      <c r="A41" s="171" t="s">
        <v>15</v>
      </c>
      <c r="B41" s="177">
        <f t="shared" si="6"/>
        <v>1566</v>
      </c>
      <c r="C41" s="180">
        <f t="shared" ref="C41:N41" si="13">C16/$B41*100</f>
        <v>10.727969348659004</v>
      </c>
      <c r="D41" s="180">
        <f t="shared" si="13"/>
        <v>5.1085568326947639</v>
      </c>
      <c r="E41" s="180">
        <f t="shared" si="13"/>
        <v>7.3435504469987229</v>
      </c>
      <c r="F41" s="180">
        <f t="shared" si="13"/>
        <v>24.074074074074073</v>
      </c>
      <c r="G41" s="180">
        <f t="shared" si="13"/>
        <v>12.579821200510855</v>
      </c>
      <c r="H41" s="180">
        <f t="shared" si="13"/>
        <v>5.5555555555555554</v>
      </c>
      <c r="I41" s="180">
        <f t="shared" si="13"/>
        <v>6.8965517241379306</v>
      </c>
      <c r="J41" s="180">
        <f t="shared" si="13"/>
        <v>27.777777777777779</v>
      </c>
      <c r="K41" s="180">
        <f t="shared" si="13"/>
        <v>23.307790549169859</v>
      </c>
      <c r="L41" s="180">
        <f t="shared" si="13"/>
        <v>10.664112388250318</v>
      </c>
      <c r="M41" s="180">
        <f t="shared" si="13"/>
        <v>14.240102171136654</v>
      </c>
      <c r="N41" s="206">
        <f t="shared" si="13"/>
        <v>51.851851851851848</v>
      </c>
    </row>
    <row r="42" spans="1:14" ht="12" customHeight="1">
      <c r="A42" s="171" t="s">
        <v>5</v>
      </c>
      <c r="B42" s="177">
        <f t="shared" si="6"/>
        <v>5939</v>
      </c>
      <c r="C42" s="180">
        <f t="shared" ref="C42:N42" si="14">C17/$B42*100</f>
        <v>13.015659201885841</v>
      </c>
      <c r="D42" s="180">
        <f t="shared" si="14"/>
        <v>6.1794914968849968</v>
      </c>
      <c r="E42" s="180">
        <f t="shared" si="14"/>
        <v>7.4423303586462364</v>
      </c>
      <c r="F42" s="180">
        <f t="shared" si="14"/>
        <v>27.243643711062472</v>
      </c>
      <c r="G42" s="180">
        <f t="shared" si="14"/>
        <v>13.116686310826738</v>
      </c>
      <c r="H42" s="180">
        <f t="shared" si="14"/>
        <v>6.1121400909243979</v>
      </c>
      <c r="I42" s="180">
        <f t="shared" si="14"/>
        <v>6.8361677050008423</v>
      </c>
      <c r="J42" s="180">
        <f t="shared" si="14"/>
        <v>20.053881124768481</v>
      </c>
      <c r="K42" s="180">
        <f t="shared" si="14"/>
        <v>26.132345512712579</v>
      </c>
      <c r="L42" s="180">
        <f t="shared" si="14"/>
        <v>12.291631587809396</v>
      </c>
      <c r="M42" s="180">
        <f t="shared" si="14"/>
        <v>14.27849806364708</v>
      </c>
      <c r="N42" s="206">
        <f t="shared" si="14"/>
        <v>47.297524835830949</v>
      </c>
    </row>
    <row r="43" spans="1:14" ht="12" customHeight="1">
      <c r="A43" s="171" t="s">
        <v>16</v>
      </c>
      <c r="B43" s="177">
        <f t="shared" si="6"/>
        <v>3572</v>
      </c>
      <c r="C43" s="180">
        <f t="shared" ref="C43:N43" si="15">C18/$B43*100</f>
        <v>11.254199328107504</v>
      </c>
      <c r="D43" s="180">
        <f t="shared" si="15"/>
        <v>5.7110862262038076</v>
      </c>
      <c r="E43" s="180">
        <f t="shared" si="15"/>
        <v>7.0828667413213893</v>
      </c>
      <c r="F43" s="180">
        <f t="shared" si="15"/>
        <v>23.796192609182533</v>
      </c>
      <c r="G43" s="180">
        <f t="shared" si="15"/>
        <v>12.430011198208286</v>
      </c>
      <c r="H43" s="180">
        <f t="shared" si="15"/>
        <v>5.9070548712206046</v>
      </c>
      <c r="I43" s="180">
        <f t="shared" si="15"/>
        <v>7.7547592385218369</v>
      </c>
      <c r="J43" s="180">
        <f t="shared" si="15"/>
        <v>26.119820828667411</v>
      </c>
      <c r="K43" s="180">
        <f t="shared" si="15"/>
        <v>23.684210526315788</v>
      </c>
      <c r="L43" s="180">
        <f t="shared" si="15"/>
        <v>11.618141097424411</v>
      </c>
      <c r="M43" s="180">
        <f t="shared" si="15"/>
        <v>14.837625979843224</v>
      </c>
      <c r="N43" s="206">
        <f t="shared" si="15"/>
        <v>49.916013437849941</v>
      </c>
    </row>
    <row r="44" spans="1:14" ht="12" customHeight="1">
      <c r="A44" s="171" t="s">
        <v>17</v>
      </c>
      <c r="B44" s="177">
        <f t="shared" si="6"/>
        <v>1642</v>
      </c>
      <c r="C44" s="180">
        <f t="shared" ref="C44:N44" si="16">C19/$B44*100</f>
        <v>12.119366626065773</v>
      </c>
      <c r="D44" s="180">
        <f t="shared" si="16"/>
        <v>5.5420219244823388</v>
      </c>
      <c r="E44" s="180">
        <f t="shared" si="16"/>
        <v>7.1254567600487206</v>
      </c>
      <c r="F44" s="180">
        <f t="shared" si="16"/>
        <v>27.222898903775882</v>
      </c>
      <c r="G44" s="180">
        <f t="shared" si="16"/>
        <v>13.580998781973202</v>
      </c>
      <c r="H44" s="180">
        <f t="shared" si="16"/>
        <v>6.2728380024360542</v>
      </c>
      <c r="I44" s="180">
        <f t="shared" si="16"/>
        <v>6.4555420219244821</v>
      </c>
      <c r="J44" s="180">
        <f t="shared" si="16"/>
        <v>21.559074299634592</v>
      </c>
      <c r="K44" s="180">
        <f t="shared" si="16"/>
        <v>25.700365408038977</v>
      </c>
      <c r="L44" s="180">
        <f t="shared" si="16"/>
        <v>11.814859926918391</v>
      </c>
      <c r="M44" s="180">
        <f t="shared" si="16"/>
        <v>13.580998781973202</v>
      </c>
      <c r="N44" s="206">
        <f t="shared" si="16"/>
        <v>48.781973203410473</v>
      </c>
    </row>
    <row r="45" spans="1:14" ht="12" customHeight="1">
      <c r="A45" s="171" t="s">
        <v>24</v>
      </c>
      <c r="B45" s="177">
        <f t="shared" si="6"/>
        <v>8588</v>
      </c>
      <c r="C45" s="180">
        <f t="shared" ref="C45:N45" si="17">C20/$B45*100</f>
        <v>11.970190964136004</v>
      </c>
      <c r="D45" s="180">
        <f t="shared" si="17"/>
        <v>6.311131811830462</v>
      </c>
      <c r="E45" s="180">
        <f t="shared" si="17"/>
        <v>7.8015836050302756</v>
      </c>
      <c r="F45" s="180">
        <f t="shared" si="17"/>
        <v>27.352119236143459</v>
      </c>
      <c r="G45" s="180">
        <f t="shared" si="17"/>
        <v>11.783884489986027</v>
      </c>
      <c r="H45" s="180">
        <f t="shared" si="17"/>
        <v>5.9967396367023751</v>
      </c>
      <c r="I45" s="180">
        <f t="shared" si="17"/>
        <v>7.2310200279459709</v>
      </c>
      <c r="J45" s="180">
        <f t="shared" si="17"/>
        <v>21.576618537494177</v>
      </c>
      <c r="K45" s="180">
        <f t="shared" si="17"/>
        <v>23.754075454122031</v>
      </c>
      <c r="L45" s="180">
        <f t="shared" si="17"/>
        <v>12.307871448532836</v>
      </c>
      <c r="M45" s="180">
        <f t="shared" si="17"/>
        <v>15.032603632976246</v>
      </c>
      <c r="N45" s="206">
        <f t="shared" si="17"/>
        <v>48.928737773637629</v>
      </c>
    </row>
    <row r="46" spans="1:14" ht="12" customHeight="1">
      <c r="A46" s="171" t="s">
        <v>28</v>
      </c>
      <c r="B46" s="177">
        <f t="shared" si="6"/>
        <v>4581</v>
      </c>
      <c r="C46" s="180">
        <f t="shared" ref="C46:N46" si="18">C21/$B46*100</f>
        <v>12.049770792403406</v>
      </c>
      <c r="D46" s="180">
        <f t="shared" si="18"/>
        <v>5.7847631521501857</v>
      </c>
      <c r="E46" s="180">
        <f t="shared" si="18"/>
        <v>7.0945208469766428</v>
      </c>
      <c r="F46" s="180">
        <f t="shared" si="18"/>
        <v>30.058939096267189</v>
      </c>
      <c r="G46" s="180">
        <f t="shared" si="18"/>
        <v>11.089281816197337</v>
      </c>
      <c r="H46" s="180">
        <f t="shared" si="18"/>
        <v>5.2826893691333767</v>
      </c>
      <c r="I46" s="180">
        <f t="shared" si="18"/>
        <v>6.7452521283562534</v>
      </c>
      <c r="J46" s="180">
        <f t="shared" si="18"/>
        <v>21.872953503601835</v>
      </c>
      <c r="K46" s="180">
        <f t="shared" si="18"/>
        <v>23.139052608600743</v>
      </c>
      <c r="L46" s="180">
        <f t="shared" si="18"/>
        <v>11.067452521283561</v>
      </c>
      <c r="M46" s="180">
        <f t="shared" si="18"/>
        <v>13.839772975332899</v>
      </c>
      <c r="N46" s="206">
        <f t="shared" si="18"/>
        <v>51.931892599869023</v>
      </c>
    </row>
    <row r="47" spans="1:14" ht="12" customHeight="1">
      <c r="A47" s="171" t="s">
        <v>42</v>
      </c>
      <c r="B47" s="177">
        <f t="shared" si="6"/>
        <v>2640</v>
      </c>
      <c r="C47" s="180">
        <f t="shared" ref="C47:N47" si="19">C22/$B47*100</f>
        <v>13.030303030303031</v>
      </c>
      <c r="D47" s="180">
        <f t="shared" si="19"/>
        <v>6.4772727272727275</v>
      </c>
      <c r="E47" s="180">
        <f t="shared" si="19"/>
        <v>8.0303030303030312</v>
      </c>
      <c r="F47" s="180">
        <f t="shared" si="19"/>
        <v>28.749999999999996</v>
      </c>
      <c r="G47" s="180">
        <f t="shared" si="19"/>
        <v>11.25</v>
      </c>
      <c r="H47" s="180">
        <f t="shared" si="19"/>
        <v>5.9090909090909092</v>
      </c>
      <c r="I47" s="180">
        <f t="shared" si="19"/>
        <v>6.8939393939393936</v>
      </c>
      <c r="J47" s="180">
        <f t="shared" si="19"/>
        <v>19.696969696969695</v>
      </c>
      <c r="K47" s="180">
        <f t="shared" si="19"/>
        <v>24.280303030303031</v>
      </c>
      <c r="L47" s="180">
        <f t="shared" si="19"/>
        <v>12.386363636363637</v>
      </c>
      <c r="M47" s="180">
        <f t="shared" si="19"/>
        <v>14.924242424242424</v>
      </c>
      <c r="N47" s="206">
        <f t="shared" si="19"/>
        <v>48.446969696969703</v>
      </c>
    </row>
    <row r="48" spans="1:14" ht="12" customHeight="1">
      <c r="A48" s="171" t="s">
        <v>18</v>
      </c>
      <c r="B48" s="177">
        <f t="shared" si="6"/>
        <v>10430</v>
      </c>
      <c r="C48" s="180">
        <f t="shared" ref="C48:N48" si="20">C23/$B48*100</f>
        <v>13.010546500479386</v>
      </c>
      <c r="D48" s="180">
        <f t="shared" si="20"/>
        <v>6.4141898370086281</v>
      </c>
      <c r="E48" s="180">
        <f t="shared" si="20"/>
        <v>7.4209012464046014</v>
      </c>
      <c r="F48" s="180">
        <f t="shared" si="20"/>
        <v>25.493767976989449</v>
      </c>
      <c r="G48" s="180">
        <f t="shared" si="20"/>
        <v>12.502396931927134</v>
      </c>
      <c r="H48" s="180">
        <f t="shared" si="20"/>
        <v>6.4813039309683598</v>
      </c>
      <c r="I48" s="180">
        <f t="shared" si="20"/>
        <v>7.5838926174496644</v>
      </c>
      <c r="J48" s="180">
        <f t="shared" si="20"/>
        <v>21.102588686481305</v>
      </c>
      <c r="K48" s="180">
        <f t="shared" si="20"/>
        <v>25.512943432406519</v>
      </c>
      <c r="L48" s="180">
        <f t="shared" si="20"/>
        <v>12.895493767976991</v>
      </c>
      <c r="M48" s="180">
        <f t="shared" si="20"/>
        <v>15.004793863854266</v>
      </c>
      <c r="N48" s="206">
        <f t="shared" si="20"/>
        <v>46.596356663470758</v>
      </c>
    </row>
    <row r="49" spans="1:16" ht="12" customHeight="1">
      <c r="A49" s="171" t="s">
        <v>19</v>
      </c>
      <c r="B49" s="177">
        <f t="shared" si="6"/>
        <v>4330</v>
      </c>
      <c r="C49" s="180">
        <f t="shared" ref="C49:N49" si="21">C24/$B49*100</f>
        <v>11.15473441108545</v>
      </c>
      <c r="D49" s="180">
        <f t="shared" si="21"/>
        <v>5.7736720554272516</v>
      </c>
      <c r="E49" s="180">
        <f t="shared" si="21"/>
        <v>6.9745958429561199</v>
      </c>
      <c r="F49" s="180">
        <f t="shared" si="21"/>
        <v>22.009237875288683</v>
      </c>
      <c r="G49" s="180">
        <f t="shared" si="21"/>
        <v>13.071593533487297</v>
      </c>
      <c r="H49" s="180">
        <f t="shared" si="21"/>
        <v>6.212471131639723</v>
      </c>
      <c r="I49" s="180">
        <f t="shared" si="21"/>
        <v>7.5519630484988456</v>
      </c>
      <c r="J49" s="180">
        <f t="shared" si="21"/>
        <v>27.297921478060044</v>
      </c>
      <c r="K49" s="180">
        <f t="shared" si="21"/>
        <v>24.226327944572748</v>
      </c>
      <c r="L49" s="180">
        <f t="shared" si="21"/>
        <v>11.986143187066975</v>
      </c>
      <c r="M49" s="180">
        <f t="shared" si="21"/>
        <v>14.526558891454966</v>
      </c>
      <c r="N49" s="206">
        <f t="shared" si="21"/>
        <v>49.30715935334873</v>
      </c>
    </row>
    <row r="50" spans="1:16" ht="12" customHeight="1">
      <c r="A50" s="171" t="s">
        <v>20</v>
      </c>
      <c r="B50" s="177">
        <f t="shared" si="6"/>
        <v>1297</v>
      </c>
      <c r="C50" s="180">
        <f t="shared" ref="C50:N50" si="22">C25/$B50*100</f>
        <v>12.02775636083269</v>
      </c>
      <c r="D50" s="180">
        <f t="shared" si="22"/>
        <v>5.6283731688511951</v>
      </c>
      <c r="E50" s="180">
        <f t="shared" si="22"/>
        <v>6.7077872012336153</v>
      </c>
      <c r="F50" s="180">
        <f t="shared" si="22"/>
        <v>22.74479568234387</v>
      </c>
      <c r="G50" s="180">
        <f t="shared" si="22"/>
        <v>12.798766383962992</v>
      </c>
      <c r="H50" s="180">
        <f t="shared" si="22"/>
        <v>5.7825751734772552</v>
      </c>
      <c r="I50" s="180">
        <f t="shared" si="22"/>
        <v>7.6329992289899771</v>
      </c>
      <c r="J50" s="180">
        <f t="shared" si="22"/>
        <v>26.754047802621432</v>
      </c>
      <c r="K50" s="180">
        <f t="shared" si="22"/>
        <v>24.826522744795682</v>
      </c>
      <c r="L50" s="180">
        <f t="shared" si="22"/>
        <v>11.410948342328449</v>
      </c>
      <c r="M50" s="180">
        <f t="shared" si="22"/>
        <v>14.340786430223593</v>
      </c>
      <c r="N50" s="206">
        <f t="shared" si="22"/>
        <v>49.498843484965306</v>
      </c>
    </row>
    <row r="51" spans="1:16" ht="12" customHeight="1">
      <c r="A51" s="171" t="s">
        <v>40</v>
      </c>
      <c r="B51" s="177">
        <f t="shared" si="6"/>
        <v>2638</v>
      </c>
      <c r="C51" s="180">
        <f t="shared" ref="C51:N51" si="23">C26/$B51*100</f>
        <v>12.509476876421532</v>
      </c>
      <c r="D51" s="180">
        <f t="shared" si="23"/>
        <v>6.0652009097801365</v>
      </c>
      <c r="E51" s="180">
        <f t="shared" si="23"/>
        <v>6.5579984836997731</v>
      </c>
      <c r="F51" s="180">
        <f t="shared" si="23"/>
        <v>20.242608036391204</v>
      </c>
      <c r="G51" s="180">
        <f t="shared" si="23"/>
        <v>14.480667172100075</v>
      </c>
      <c r="H51" s="180">
        <f t="shared" si="23"/>
        <v>6.6338134950720242</v>
      </c>
      <c r="I51" s="180">
        <f t="shared" si="23"/>
        <v>8.3775587566338139</v>
      </c>
      <c r="J51" s="180">
        <f t="shared" si="23"/>
        <v>25.132676269901438</v>
      </c>
      <c r="K51" s="180">
        <f t="shared" si="23"/>
        <v>26.990144048521607</v>
      </c>
      <c r="L51" s="180">
        <f t="shared" si="23"/>
        <v>12.699014404852161</v>
      </c>
      <c r="M51" s="180">
        <f t="shared" si="23"/>
        <v>14.935557240333585</v>
      </c>
      <c r="N51" s="206">
        <f t="shared" si="23"/>
        <v>45.375284306292649</v>
      </c>
    </row>
    <row r="52" spans="1:16" ht="12" customHeight="1">
      <c r="A52" s="171" t="s">
        <v>41</v>
      </c>
      <c r="B52" s="177">
        <f t="shared" si="6"/>
        <v>1457</v>
      </c>
      <c r="C52" s="180">
        <f t="shared" ref="C52:N52" si="24">C27/$B52*100</f>
        <v>12.971859986273165</v>
      </c>
      <c r="D52" s="180">
        <f t="shared" si="24"/>
        <v>5.1475634866163347</v>
      </c>
      <c r="E52" s="180">
        <f t="shared" si="24"/>
        <v>6.0398078242964992</v>
      </c>
      <c r="F52" s="180">
        <f t="shared" si="24"/>
        <v>20.041180507892932</v>
      </c>
      <c r="G52" s="180">
        <f t="shared" si="24"/>
        <v>17.638984214138642</v>
      </c>
      <c r="H52" s="180">
        <f t="shared" si="24"/>
        <v>6.6575154426904595</v>
      </c>
      <c r="I52" s="180">
        <f t="shared" si="24"/>
        <v>7.6870281400137266</v>
      </c>
      <c r="J52" s="180">
        <f t="shared" si="24"/>
        <v>23.816060398078243</v>
      </c>
      <c r="K52" s="180">
        <f t="shared" si="24"/>
        <v>30.610844200411808</v>
      </c>
      <c r="L52" s="180">
        <f t="shared" si="24"/>
        <v>11.805078929306795</v>
      </c>
      <c r="M52" s="180">
        <f t="shared" si="24"/>
        <v>13.726835964310228</v>
      </c>
      <c r="N52" s="206">
        <f t="shared" si="24"/>
        <v>43.857240905971175</v>
      </c>
    </row>
    <row r="53" spans="1:16" ht="15" customHeight="1">
      <c r="A53" s="218" t="s">
        <v>21</v>
      </c>
      <c r="B53" s="179">
        <f t="shared" si="6"/>
        <v>86250</v>
      </c>
      <c r="C53" s="181">
        <f t="shared" ref="C53:N53" si="25">C28/$B53*100</f>
        <v>12.221449275362319</v>
      </c>
      <c r="D53" s="181">
        <f t="shared" si="25"/>
        <v>6.0266666666666673</v>
      </c>
      <c r="E53" s="181">
        <f t="shared" si="25"/>
        <v>7.3147826086956522</v>
      </c>
      <c r="F53" s="181">
        <f t="shared" si="25"/>
        <v>26.118260869565219</v>
      </c>
      <c r="G53" s="181">
        <f t="shared" si="25"/>
        <v>12.425507246376812</v>
      </c>
      <c r="H53" s="181">
        <f t="shared" si="25"/>
        <v>6.0231884057971019</v>
      </c>
      <c r="I53" s="181">
        <f t="shared" si="25"/>
        <v>7.2544927536231887</v>
      </c>
      <c r="J53" s="181">
        <f t="shared" si="25"/>
        <v>22.616811594202897</v>
      </c>
      <c r="K53" s="181">
        <f t="shared" si="25"/>
        <v>24.646956521739131</v>
      </c>
      <c r="L53" s="181">
        <f t="shared" si="25"/>
        <v>12.049855072463767</v>
      </c>
      <c r="M53" s="181">
        <f t="shared" si="25"/>
        <v>14.569275362318839</v>
      </c>
      <c r="N53" s="207">
        <f t="shared" si="25"/>
        <v>48.735072463768113</v>
      </c>
      <c r="P53" s="106"/>
    </row>
    <row r="54" spans="1:16" ht="5.0999999999999996" customHeight="1">
      <c r="A54" s="108"/>
      <c r="B54" s="44"/>
      <c r="C54" s="33"/>
      <c r="D54" s="33"/>
      <c r="E54" s="33"/>
      <c r="F54" s="33"/>
      <c r="G54" s="33"/>
      <c r="H54" s="33"/>
      <c r="I54" s="33"/>
      <c r="J54" s="33"/>
      <c r="K54" s="33"/>
      <c r="L54" s="33"/>
      <c r="M54" s="33"/>
      <c r="N54" s="33"/>
    </row>
    <row r="55" spans="1:16" s="32" customFormat="1" ht="9" customHeight="1">
      <c r="A55" s="76" t="s">
        <v>158</v>
      </c>
      <c r="F55" s="109"/>
    </row>
  </sheetData>
  <mergeCells count="10">
    <mergeCell ref="K7:N7"/>
    <mergeCell ref="A32:A33"/>
    <mergeCell ref="C32:F32"/>
    <mergeCell ref="G32:J32"/>
    <mergeCell ref="A7:A8"/>
    <mergeCell ref="C7:F7"/>
    <mergeCell ref="G7:J7"/>
    <mergeCell ref="K32:N32"/>
    <mergeCell ref="B7:B8"/>
    <mergeCell ref="B32:B33"/>
  </mergeCells>
  <phoneticPr fontId="6" type="noConversion"/>
  <hyperlinks>
    <hyperlink ref="N1" location="F!A1" display="Retour au menu" xr:uid="{00000000-0004-0000-0800-000000000000}"/>
  </hyperlinks>
  <pageMargins left="0.7" right="0.7" top="0.75" bottom="0.75" header="0.3" footer="0.3"/>
  <pageSetup paperSize="9" scale="88" fitToHeight="2" orientation="landscape" r:id="rId1"/>
  <headerFooter alignWithMargins="0">
    <oddFooter>&amp;L&amp;8&amp;K002060Le marché du travail bruxellois : Données statistiques - Caractéristiques des communes de la Région bruxelloise
Elaboration : view.brussels, www.actiris.be&amp;R&amp;8F &amp;P</oddFooter>
  </headerFooter>
  <rowBreaks count="1" manualBreakCount="1">
    <brk id="30"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20</vt:i4>
      </vt:variant>
      <vt:variant>
        <vt:lpstr>Plages nommées</vt:lpstr>
      </vt:variant>
      <vt:variant>
        <vt:i4>39</vt:i4>
      </vt:variant>
    </vt:vector>
  </HeadingPairs>
  <TitlesOfParts>
    <vt:vector size="59" baseType="lpstr">
      <vt:lpstr>F</vt:lpstr>
      <vt:lpstr>F.1.1</vt:lpstr>
      <vt:lpstr>F.1.2</vt:lpstr>
      <vt:lpstr>F.1.3</vt:lpstr>
      <vt:lpstr>F.2.1</vt:lpstr>
      <vt:lpstr>F.2.2</vt:lpstr>
      <vt:lpstr>F.2.2.1</vt:lpstr>
      <vt:lpstr>F.2.2.2</vt:lpstr>
      <vt:lpstr>F.2.2.3</vt:lpstr>
      <vt:lpstr>F.2.2.4</vt:lpstr>
      <vt:lpstr>F.3.1</vt:lpstr>
      <vt:lpstr>F.3.2</vt:lpstr>
      <vt:lpstr>F.4.1</vt:lpstr>
      <vt:lpstr>F.4.2</vt:lpstr>
      <vt:lpstr>F.4.3</vt:lpstr>
      <vt:lpstr>F.5.1</vt:lpstr>
      <vt:lpstr>F.5.2</vt:lpstr>
      <vt:lpstr>F.5.3</vt:lpstr>
      <vt:lpstr>F.6.1</vt:lpstr>
      <vt:lpstr>F.6.2</vt:lpstr>
      <vt:lpstr>F.1.1!Impression_des_titres</vt:lpstr>
      <vt:lpstr>F.1.2!Impression_des_titres</vt:lpstr>
      <vt:lpstr>F.1.3!Impression_des_titres</vt:lpstr>
      <vt:lpstr>F.2.1!Impression_des_titres</vt:lpstr>
      <vt:lpstr>F.2.2!Impression_des_titres</vt:lpstr>
      <vt:lpstr>F.2.2.1!Impression_des_titres</vt:lpstr>
      <vt:lpstr>F.2.2.2!Impression_des_titres</vt:lpstr>
      <vt:lpstr>F.2.2.3!Impression_des_titres</vt:lpstr>
      <vt:lpstr>F.2.2.4!Impression_des_titres</vt:lpstr>
      <vt:lpstr>F.3.1!Impression_des_titres</vt:lpstr>
      <vt:lpstr>F.3.2!Impression_des_titres</vt:lpstr>
      <vt:lpstr>F.4.1!Impression_des_titres</vt:lpstr>
      <vt:lpstr>F.4.2!Impression_des_titres</vt:lpstr>
      <vt:lpstr>F.4.3!Impression_des_titres</vt:lpstr>
      <vt:lpstr>F.5.1!Impression_des_titres</vt:lpstr>
      <vt:lpstr>F.5.2!Impression_des_titres</vt:lpstr>
      <vt:lpstr>F.5.3!Impression_des_titres</vt:lpstr>
      <vt:lpstr>F.6.1!Impression_des_titres</vt:lpstr>
      <vt:lpstr>F.6.2!Impression_des_titres</vt:lpstr>
      <vt:lpstr>F!Zone_d_impression</vt:lpstr>
      <vt:lpstr>F.1.1!Zone_d_impression</vt:lpstr>
      <vt:lpstr>F.1.2!Zone_d_impression</vt:lpstr>
      <vt:lpstr>F.1.3!Zone_d_impression</vt:lpstr>
      <vt:lpstr>F.2.1!Zone_d_impression</vt:lpstr>
      <vt:lpstr>F.2.2!Zone_d_impression</vt:lpstr>
      <vt:lpstr>F.2.2.1!Zone_d_impression</vt:lpstr>
      <vt:lpstr>F.2.2.2!Zone_d_impression</vt:lpstr>
      <vt:lpstr>F.2.2.3!Zone_d_impression</vt:lpstr>
      <vt:lpstr>F.2.2.4!Zone_d_impression</vt:lpstr>
      <vt:lpstr>F.3.1!Zone_d_impression</vt:lpstr>
      <vt:lpstr>F.3.2!Zone_d_impression</vt:lpstr>
      <vt:lpstr>F.4.1!Zone_d_impression</vt:lpstr>
      <vt:lpstr>F.4.2!Zone_d_impression</vt:lpstr>
      <vt:lpstr>F.4.3!Zone_d_impression</vt:lpstr>
      <vt:lpstr>F.5.1!Zone_d_impression</vt:lpstr>
      <vt:lpstr>F.5.2!Zone_d_impression</vt:lpstr>
      <vt:lpstr>F.5.3!Zone_d_impression</vt:lpstr>
      <vt:lpstr>F.6.1!Zone_d_impression</vt:lpstr>
      <vt:lpstr>F.6.2!Zone_d_impression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Caractéristiques des communes de la Région bruxelloise</dc:title>
  <dc:creator>BERTRAND Amandine</dc:creator>
  <cp:lastModifiedBy>LAI The man</cp:lastModifiedBy>
  <cp:lastPrinted>2023-11-21T08:49:53Z</cp:lastPrinted>
  <dcterms:created xsi:type="dcterms:W3CDTF">2003-10-14T14:35:20Z</dcterms:created>
  <dcterms:modified xsi:type="dcterms:W3CDTF">2023-11-21T08:50:46Z</dcterms:modified>
</cp:coreProperties>
</file>